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'Note'!$A$1:$K$305</definedName>
  </definedNames>
  <calcPr fullCalcOnLoad="1"/>
</workbook>
</file>

<file path=xl/sharedStrings.xml><?xml version="1.0" encoding="utf-8"?>
<sst xmlns="http://schemas.openxmlformats.org/spreadsheetml/2006/main" count="459" uniqueCount="347">
  <si>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</si>
  <si>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</si>
  <si>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</si>
  <si>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</si>
  <si>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</si>
  <si>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</si>
  <si>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</si>
  <si>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</si>
  <si>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</si>
  <si>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</si>
  <si>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</si>
  <si>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</si>
  <si>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</si>
  <si>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</si>
  <si>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</si>
  <si>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</si>
  <si>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</si>
  <si>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</si>
  <si>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</si>
  <si>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</si>
  <si>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</si>
  <si>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</si>
  <si>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</si>
  <si>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</si>
  <si>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</si>
  <si>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</si>
  <si>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</si>
  <si>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</si>
  <si>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</si>
  <si>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</si>
  <si>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</si>
  <si>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</si>
  <si>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</si>
  <si>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</si>
  <si>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</si>
  <si>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</si>
  <si>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</si>
  <si>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</si>
  <si>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</si>
  <si>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</si>
  <si>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</si>
  <si>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</si>
  <si>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</si>
  <si>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</si>
  <si>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</si>
  <si>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</si>
  <si>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</si>
  <si>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</si>
  <si>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</si>
  <si>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</si>
  <si>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</si>
  <si>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</si>
  <si>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</si>
  <si>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</si>
  <si>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exercise of Share option</t>
  </si>
  <si>
    <t>Revenue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</si>
  <si>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</si>
  <si>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</si>
  <si>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</si>
  <si>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</si>
  <si>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</si>
  <si>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</si>
  <si>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</si>
  <si>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</si>
  <si>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</si>
  <si>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</si>
  <si>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</si>
  <si>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</si>
  <si>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</si>
  <si>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</si>
  <si>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</si>
  <si>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</si>
  <si>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</si>
  <si>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</si>
  <si>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</si>
  <si>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</si>
  <si>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</si>
  <si>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</si>
  <si>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</si>
  <si>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</si>
  <si>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</si>
  <si>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</si>
  <si>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</si>
  <si>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</si>
  <si>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</si>
  <si>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</si>
  <si>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</si>
  <si>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</si>
  <si>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</si>
  <si>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</si>
  <si>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</si>
  <si>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</si>
  <si>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</si>
  <si>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</si>
  <si>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</si>
  <si>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</si>
  <si>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</si>
  <si>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</si>
  <si>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</si>
  <si>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</si>
  <si>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</si>
  <si>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</si>
  <si>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</si>
  <si>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</si>
  <si>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</si>
  <si>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</si>
  <si>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</si>
  <si>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</si>
  <si>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</si>
  <si>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</si>
  <si>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</si>
  <si>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</si>
  <si>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</si>
  <si>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</si>
  <si>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</si>
  <si>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</si>
  <si>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</si>
  <si>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</si>
  <si>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</si>
  <si>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</si>
  <si>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</si>
  <si>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</si>
  <si>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</si>
  <si>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</si>
  <si>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</si>
  <si>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</si>
  <si>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</si>
  <si>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</si>
  <si>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</si>
  <si>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</si>
  <si>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</si>
  <si>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</si>
  <si>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</si>
  <si>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</si>
  <si>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</si>
  <si>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</si>
  <si>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</si>
  <si>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</si>
  <si>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</si>
  <si>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</si>
  <si>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</si>
  <si>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</si>
  <si>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</si>
  <si>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</si>
  <si>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Condensed Consolidated Statement of Changes in Equity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</si>
  <si>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</si>
  <si>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</si>
  <si>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</si>
  <si>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</si>
  <si>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</si>
  <si>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</si>
  <si>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</si>
  <si>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</si>
  <si>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</si>
  <si>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</si>
  <si>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Fixed deposits with financial institutions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</si>
  <si>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</si>
  <si>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</si>
  <si>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</si>
  <si>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</si>
  <si>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</si>
  <si>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</si>
  <si>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</si>
  <si>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</si>
  <si>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</si>
  <si>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</si>
  <si>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</si>
  <si>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</si>
  <si>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</si>
  <si>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</si>
  <si>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</si>
  <si>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</si>
  <si>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</si>
  <si>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</si>
  <si>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</si>
  <si>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</si>
  <si>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</si>
  <si>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</si>
  <si>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Net tangible assets per share (RM)</t>
  </si>
  <si>
    <t>There were no corporate proposals announced but not completed as at the date of issue of this report.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</si>
  <si>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</si>
  <si>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</si>
  <si>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</si>
  <si>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Jointly controlled entity</t>
  </si>
  <si>
    <t>Marketable securities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</si>
  <si>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</si>
  <si>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</si>
  <si>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</si>
  <si>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</si>
  <si>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</si>
  <si>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</si>
  <si>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</si>
  <si>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</si>
  <si>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</si>
  <si>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</si>
  <si>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</si>
  <si>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</si>
  <si>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</si>
  <si>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</si>
  <si>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</si>
  <si>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</si>
  <si>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Repayment of short term borrowings</t>
  </si>
  <si>
    <t>Dividends paid</t>
  </si>
  <si>
    <t>Dividend for the financial year</t>
  </si>
  <si>
    <t>Issue of share -</t>
  </si>
  <si>
    <t>(Over)/under provision in respect</t>
  </si>
  <si>
    <t>Share of results of jointly controlled entity (refer note 15)</t>
  </si>
  <si>
    <t>Balance As At 1 April 2004</t>
  </si>
  <si>
    <t xml:space="preserve">  subsidiary</t>
  </si>
  <si>
    <t>Tax effect of current year tax loss</t>
  </si>
  <si>
    <t xml:space="preserve">  not recognised</t>
  </si>
  <si>
    <t>There were no purchase or disposal of quoted securities for the period under review.</t>
  </si>
  <si>
    <t>The significant accounting policies and methods of computation adopted for the interim financial report are</t>
  </si>
  <si>
    <t xml:space="preserve">Financial Reporting and paragraph 9.22 of the Bursa Malaysia Securities Berhad Listing Requirements, and </t>
  </si>
  <si>
    <t xml:space="preserve">  RM500,000 of taxable income</t>
  </si>
  <si>
    <t xml:space="preserve">  for Malaysian subsidiaries</t>
  </si>
  <si>
    <t>Analysed as follows :-</t>
  </si>
  <si>
    <t>Subsidiary companies</t>
  </si>
  <si>
    <t xml:space="preserve">since the last balance sheet date. </t>
  </si>
  <si>
    <t>companies.</t>
  </si>
  <si>
    <t>Tax incentive in overseas</t>
  </si>
  <si>
    <t>ended 31 March 2004</t>
  </si>
  <si>
    <t>31.12.2004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</si>
  <si>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</si>
  <si>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</si>
  <si>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</si>
  <si>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31/03/2005</t>
  </si>
  <si>
    <t>Cash from operations</t>
  </si>
  <si>
    <t>OPERATING ACTIVITIES</t>
  </si>
  <si>
    <t>Cash receipts from customers</t>
  </si>
  <si>
    <t>Cash paid to suppliers and employees</t>
  </si>
  <si>
    <t>Dividend received</t>
  </si>
  <si>
    <t>Tax paid</t>
  </si>
  <si>
    <t>Net cash flow from operating activities</t>
  </si>
  <si>
    <t>INVESTING ACTIVITIES</t>
  </si>
  <si>
    <t>Property, plant and equipment :</t>
  </si>
  <si>
    <t>additions</t>
  </si>
  <si>
    <t>disposals</t>
  </si>
  <si>
    <t>Purchase of unit trusts</t>
  </si>
  <si>
    <t>FINANCING ACTIVITIES</t>
  </si>
  <si>
    <t>Repayment of hire purchase creditors</t>
  </si>
  <si>
    <t>Cash and cash equivalents :</t>
  </si>
  <si>
    <t>at start of year</t>
  </si>
  <si>
    <t>at end of year</t>
  </si>
  <si>
    <t>Exchange fluctuation differences</t>
  </si>
  <si>
    <t>arising in the financial year</t>
  </si>
  <si>
    <t>The financial statements of the Group and of the Company adopt the new name of the approved accounting</t>
  </si>
  <si>
    <t>standards in Malaysia, i.e. Financial Reporting Standards ('FRS"), in place of the Malaysian Accounting</t>
  </si>
  <si>
    <t>Standards Board ("MASB") Standards.</t>
  </si>
  <si>
    <t>N/A</t>
  </si>
  <si>
    <t>The interim financial report is unaudited and has been prepared in accordance with FRS 134 Interim</t>
  </si>
  <si>
    <t>diluted  (refer note 28)</t>
  </si>
  <si>
    <t xml:space="preserve">Note :  The presentation of the Cash Flow Statements has been changed from the Indirect method to the </t>
  </si>
  <si>
    <t>Condensed Consolidated Cash Flow Statements (Unaudited)</t>
  </si>
  <si>
    <t xml:space="preserve"> Annual Financial Report for the year ended 31st March 2005.)</t>
  </si>
  <si>
    <t>Interim report for the nine months ended 31 December 2005</t>
  </si>
  <si>
    <t>9 months ended</t>
  </si>
  <si>
    <t>31/12/2005</t>
  </si>
  <si>
    <t>31/12/2004</t>
  </si>
  <si>
    <t xml:space="preserve"> </t>
  </si>
  <si>
    <t>Investment - Unit Trust</t>
  </si>
  <si>
    <t>Financial Report for the year ended 31st March 2005)</t>
  </si>
  <si>
    <t>for the year ended 31st March 2005)</t>
  </si>
  <si>
    <t>9 months ended 31 December 2005</t>
  </si>
  <si>
    <t>Balance As At 1 April 2005</t>
  </si>
  <si>
    <t>Net profit for the 9-months period</t>
  </si>
  <si>
    <t>ended 31 March 2005</t>
  </si>
  <si>
    <t>Balance As At 31 December 2005</t>
  </si>
  <si>
    <t>9 months ended 31 December 2004</t>
  </si>
  <si>
    <t>Balance As At 31 December 2004</t>
  </si>
  <si>
    <t xml:space="preserve"> Financial Report for the year ended 31st March 2005.)</t>
  </si>
  <si>
    <t>Tax refund</t>
  </si>
  <si>
    <t xml:space="preserve">  Certain comparatives of the cash flow statements had been  extended to comply with the </t>
  </si>
  <si>
    <t xml:space="preserve">  change in presentation from indirect method to the direct method.</t>
  </si>
  <si>
    <t>should be read in conjunction with the Group's financial statements for the year ended 31 March 2005.</t>
  </si>
  <si>
    <t>consistent with those adopted for the annual financial statements for the year ended 31 March 2005.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</si>
  <si>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</si>
  <si>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</si>
  <si>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report.  The carrying value of long term leasehold land and short term leasehold land and buildings is based on</t>
  </si>
  <si>
    <t>a valuation carried out by a firm of independent professional valuers in 1994 and 1998 using the open market</t>
  </si>
  <si>
    <t xml:space="preserve">value basis to reflect fair value.  The directors have adopted the transitional provisions in International </t>
  </si>
  <si>
    <t>Accounting Standard No.16 (Revised): Property, Plant and Equipment as allowed for by the Malaysian</t>
  </si>
  <si>
    <t>Accounting Standards Board to retain the carrying amounts of these freehold and leasehold land and buildings</t>
  </si>
  <si>
    <t>on the basis of their previous revaluation subject to the continuing application of current depreciation policy.</t>
  </si>
  <si>
    <t>Corporate guarantees of RM42.27 million were given to banks to secure bank borrowings of the subsidiary</t>
  </si>
  <si>
    <t>The capital expenditure not provided for in the financial statement as at 31 December 2005 is as follows :-</t>
  </si>
  <si>
    <t>31.12.2005</t>
  </si>
  <si>
    <t>The Group has accounted for its share of results of the jointly conrtolled entity (37%) in the consolidated financial</t>
  </si>
  <si>
    <t xml:space="preserve">statements by the equity method of accounting.  The Group's share of pre-tax profit of RM1,359,994 for the </t>
  </si>
  <si>
    <t>9 months ended 31 December 2005 was derived mainly from other income.  The after tax profit is equivalent to the</t>
  </si>
  <si>
    <t>pre-tax profit as the tax liability which is capped at RM20,000.00 has been recognised in the previous period.</t>
  </si>
  <si>
    <t>30.09.2005</t>
  </si>
  <si>
    <t>The Board of Directors expects the Group's performance for the remaining financial year to be satisfactory.</t>
  </si>
  <si>
    <t>Group turnover for the 3 months under review was 6.1% lower than the preceding year corresponding quarter.</t>
  </si>
  <si>
    <t>The lower turnover has resulted in pre-tax and after tax profit being lower by 18.9% and 15.5%, respectively,</t>
  </si>
  <si>
    <t>compared to the preceding year corresponding quarter.</t>
  </si>
  <si>
    <t>Incorporation of Zhangzhou Xinyli Materials Co.Ltd.</t>
  </si>
  <si>
    <t>Zhangzhou Xinyli Materials Co.Ltd., in China.  The issued and paid up capital of Zhangzhou Xinyli Materials</t>
  </si>
  <si>
    <t>The said investment is not expected to have any material effect on the Group's earnings, net tangible assets,</t>
  </si>
  <si>
    <t>share capital and substantial shareholdings in the current financial year.</t>
  </si>
  <si>
    <t>Investment in quoted securities as at 31 December 2005.</t>
  </si>
  <si>
    <t>31 December 2005</t>
  </si>
  <si>
    <t>For the quarter under review, the Company invested RM3 million in Prudential Capital Guaranteed Fund II,</t>
  </si>
  <si>
    <t>a unit trust where the capital amount is guaranteed.  The Fund matures in 3 years and it invests primarily</t>
  </si>
  <si>
    <t>in zero-coupon negotiable instruments of deposits issued by banks to achieve capital protection and in</t>
  </si>
  <si>
    <t xml:space="preserve">        N/A   *</t>
  </si>
  <si>
    <t>There were no outstanding bank borrowing as at 31 December 2005.</t>
  </si>
  <si>
    <t xml:space="preserve">  31.12.2004  </t>
  </si>
  <si>
    <t>*</t>
  </si>
  <si>
    <t>*   Calculated based on weighted average number of ordinary shares in issue.</t>
  </si>
  <si>
    <t>The diluted earnings per share for the 9 months ended 31 December 2005 is not presented as the ESOS</t>
  </si>
  <si>
    <t>(a category of dilutive potential ordinary shares) had expired on 29 November 2004.</t>
  </si>
  <si>
    <t>Penang,  23 February 2005</t>
  </si>
  <si>
    <t>Currency translation differences</t>
  </si>
  <si>
    <t>Total corporate guarantees given by the Company has decreased from RM60.94 million to RM43.68 million</t>
  </si>
  <si>
    <t>Guarantees of RM1.41 million were given to a bank to secure banking facilities.</t>
  </si>
  <si>
    <t>As at reporting date, the jointly controlled entity has yet to commence business operations.  It is expected to</t>
  </si>
  <si>
    <t>commence business operations in the near future.</t>
  </si>
  <si>
    <t>equities and equity-related securities to achieve capital appreciation.  The income distribution from the Fund</t>
  </si>
  <si>
    <t>will carry a tax credit which the unitholders will be entitled to utilise against its tax payable.</t>
  </si>
  <si>
    <t xml:space="preserve">Tax effect of previously </t>
  </si>
  <si>
    <t xml:space="preserve"> unrecognised tax losses</t>
  </si>
  <si>
    <t xml:space="preserve"> unabsorted capital allowance</t>
  </si>
  <si>
    <t xml:space="preserve">  tax rate</t>
  </si>
  <si>
    <t>31 December 2005.</t>
  </si>
  <si>
    <t>Deposits, bank and cash balances</t>
  </si>
  <si>
    <t>On 20th October 2005, the Company via YLI Corporation Limited incorporated a wholly-owned subsidiary,</t>
  </si>
  <si>
    <t>Co.Ltd. will be USD750,000.00.  It has been dormant since the date of incorporation.</t>
  </si>
  <si>
    <t>The principal activity of Zhangzhou Xinyli Materials Co.Ltd. is manufacturing of raw materials for foundry use.</t>
  </si>
  <si>
    <t>Investment - Jointly controlled entity</t>
  </si>
  <si>
    <t>Advance to jointly controlled entity</t>
  </si>
  <si>
    <t>Investment in Unit Trust</t>
  </si>
  <si>
    <t>Decrease in cash and cash equivalents</t>
  </si>
  <si>
    <t>Group profit before tax for the quarter under review was 45.4% higher than the preceding quarter.  This was</t>
  </si>
  <si>
    <t>attributed to 49.3% increase in turnover.</t>
  </si>
  <si>
    <t>Tax effect of difference in foreign</t>
  </si>
  <si>
    <t>29.</t>
  </si>
  <si>
    <t>The first and final dividend of 7.0 sen less tax 28% amounting to RM4,967,424 in respect of Financial Year</t>
  </si>
  <si>
    <t>Ended 31 March 2005 was paid on 18 November 2005.</t>
  </si>
  <si>
    <t>There were no sale of unquoted investment and/or properties for the three months ended 31 December 2005.</t>
  </si>
  <si>
    <t>Net cash flow used in investing activities</t>
  </si>
  <si>
    <t>Net cash flow used in financing activities</t>
  </si>
  <si>
    <t xml:space="preserve">Turnover for the nine months under review was 4.6% higher than the preceding year corresponding period </t>
  </si>
  <si>
    <t>due to higher export sales.   This partly contributed to lower pre-tax and after tax profit for the nine months</t>
  </si>
  <si>
    <t xml:space="preserve">The Board of Directors does not recommend the payment of any dividend for the 9 months ended </t>
  </si>
  <si>
    <t>period.</t>
  </si>
  <si>
    <t>*   Capital Guaranteed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</si>
</sst>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b/>
      <sz val="15"/>
      <name val="Times New Roman"/>
      <family val="1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3" fontId="0" fillId="0" borderId="2" xfId="15" applyBorder="1" applyAlignment="1" quotePrefix="1">
      <alignment horizontal="right"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74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165" fontId="0" fillId="0" borderId="16" xfId="15" applyNumberFormat="1" applyFont="1" applyBorder="1" applyAlignment="1">
      <alignment/>
    </xf>
    <xf numFmtId="0" fontId="12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5" xfId="15" applyNumberFormat="1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15" applyNumberFormat="1" applyFont="1" applyAlignment="1">
      <alignment horizontal="right"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3" fillId="0" borderId="6" xfId="15" applyNumberFormat="1" applyFont="1" applyBorder="1" applyAlignment="1">
      <alignment horizontal="center"/>
    </xf>
    <xf numFmtId="165" fontId="13" fillId="0" borderId="9" xfId="15" applyNumberFormat="1" applyFont="1" applyBorder="1" applyAlignment="1">
      <alignment horizontal="center"/>
    </xf>
    <xf numFmtId="165" fontId="13" fillId="0" borderId="11" xfId="15" applyNumberFormat="1" applyFont="1" applyBorder="1" applyAlignment="1">
      <alignment horizontal="center"/>
    </xf>
    <xf numFmtId="165" fontId="13" fillId="0" borderId="17" xfId="15" applyNumberFormat="1" applyFont="1" applyBorder="1" applyAlignment="1">
      <alignment horizontal="center"/>
    </xf>
    <xf numFmtId="165" fontId="13" fillId="0" borderId="18" xfId="15" applyNumberFormat="1" applyFont="1" applyBorder="1" applyAlignment="1">
      <alignment horizontal="center"/>
    </xf>
    <xf numFmtId="165" fontId="13" fillId="0" borderId="19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6" sqref="A6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3.71093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60" t="s">
        <v>3</v>
      </c>
      <c r="B2" s="160"/>
      <c r="C2" s="160"/>
      <c r="D2" s="160"/>
      <c r="E2" s="160"/>
      <c r="F2" s="161"/>
      <c r="G2" s="161"/>
      <c r="H2" s="161"/>
      <c r="I2" s="161"/>
      <c r="J2" s="161"/>
      <c r="K2" s="1"/>
    </row>
    <row r="3" spans="1:11" ht="12" customHeight="1">
      <c r="A3" t="s">
        <v>142</v>
      </c>
      <c r="K3" s="2"/>
    </row>
    <row r="4" ht="6.75" customHeight="1">
      <c r="K4" s="2"/>
    </row>
    <row r="5" ht="12.75">
      <c r="A5" t="s">
        <v>255</v>
      </c>
    </row>
    <row r="6" ht="6" customHeight="1"/>
    <row r="7" ht="15">
      <c r="A7" s="28" t="s">
        <v>143</v>
      </c>
    </row>
    <row r="8" ht="12" customHeight="1">
      <c r="A8" s="28"/>
    </row>
    <row r="9" spans="1:16" ht="12" customHeight="1">
      <c r="A9" s="28"/>
      <c r="G9" s="162" t="s">
        <v>174</v>
      </c>
      <c r="H9" s="162"/>
      <c r="I9" s="162"/>
      <c r="J9" s="162"/>
      <c r="M9" s="162" t="s">
        <v>175</v>
      </c>
      <c r="N9" s="162"/>
      <c r="O9" s="162"/>
      <c r="P9" s="162"/>
    </row>
    <row r="10" spans="7:17" ht="12.75">
      <c r="G10" s="162" t="s">
        <v>4</v>
      </c>
      <c r="H10" s="162"/>
      <c r="I10" s="162"/>
      <c r="J10" s="162"/>
      <c r="K10" s="4"/>
      <c r="M10" s="162" t="s">
        <v>256</v>
      </c>
      <c r="N10" s="162"/>
      <c r="O10" s="162"/>
      <c r="P10" s="162"/>
      <c r="Q10" s="162"/>
    </row>
    <row r="11" ht="5.25" customHeight="1"/>
    <row r="12" spans="7:16" ht="12.75">
      <c r="G12" s="5" t="s">
        <v>257</v>
      </c>
      <c r="H12" s="6"/>
      <c r="J12" s="5" t="s">
        <v>258</v>
      </c>
      <c r="K12" s="5"/>
      <c r="M12" s="5" t="s">
        <v>257</v>
      </c>
      <c r="N12" s="5"/>
      <c r="O12" s="3"/>
      <c r="P12" s="5" t="s">
        <v>258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55</v>
      </c>
      <c r="B15" s="7"/>
      <c r="G15" s="8">
        <v>30175</v>
      </c>
      <c r="H15" s="9"/>
      <c r="J15" s="10">
        <v>32119</v>
      </c>
      <c r="K15" s="2"/>
      <c r="M15" s="9">
        <v>73407</v>
      </c>
      <c r="N15" s="9"/>
      <c r="P15" s="8">
        <v>70176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f>-25429+52</f>
        <v>-25377</v>
      </c>
      <c r="H17" s="13"/>
      <c r="J17" s="9">
        <v>-25778</v>
      </c>
      <c r="K17" s="2"/>
      <c r="M17" s="13">
        <f>-62737+52</f>
        <v>-62685</v>
      </c>
      <c r="N17" s="13"/>
      <c r="P17" s="8">
        <v>-56182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203</v>
      </c>
      <c r="H19" s="14"/>
      <c r="I19" s="15"/>
      <c r="J19" s="16">
        <v>261</v>
      </c>
      <c r="K19" s="17"/>
      <c r="L19" s="15"/>
      <c r="M19" s="14">
        <v>567</v>
      </c>
      <c r="N19" s="14"/>
      <c r="O19" s="15"/>
      <c r="P19" s="16">
        <v>497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5001</v>
      </c>
      <c r="H21" s="9"/>
      <c r="J21" s="8">
        <f>SUM(J15:J19)</f>
        <v>6602</v>
      </c>
      <c r="K21" s="2"/>
      <c r="M21" s="9">
        <f>SUM(M15:M19)</f>
        <v>11289</v>
      </c>
      <c r="N21" s="9"/>
      <c r="P21" s="8">
        <f>SUM(P15:P19)</f>
        <v>14491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-7</v>
      </c>
      <c r="H23" s="9"/>
      <c r="J23" s="8">
        <v>-6</v>
      </c>
      <c r="K23" s="2"/>
      <c r="M23" s="9">
        <v>-39</v>
      </c>
      <c r="N23" s="9"/>
      <c r="P23" s="8">
        <v>-22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206</v>
      </c>
      <c r="G25" s="108">
        <v>358</v>
      </c>
      <c r="H25" s="102"/>
      <c r="I25" s="18"/>
      <c r="J25" s="109">
        <v>0</v>
      </c>
      <c r="K25" s="131"/>
      <c r="L25" s="109"/>
      <c r="M25" s="159">
        <v>1360</v>
      </c>
      <c r="N25" s="102"/>
      <c r="O25" s="109"/>
      <c r="P25" s="109">
        <v>0</v>
      </c>
      <c r="Q25" s="7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5352</v>
      </c>
      <c r="H27" s="9"/>
      <c r="J27" s="8">
        <f>SUM(J21:J25)</f>
        <v>6596</v>
      </c>
      <c r="K27" s="2"/>
      <c r="M27" s="9">
        <f>SUM(M21:M25)</f>
        <v>12610</v>
      </c>
      <c r="N27" s="9"/>
      <c r="P27" s="8">
        <f>SUM(P21:P25)</f>
        <v>14469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-1060</v>
      </c>
      <c r="H29" s="21"/>
      <c r="I29" s="18"/>
      <c r="J29" s="19">
        <v>-1516</v>
      </c>
      <c r="K29" s="20"/>
      <c r="L29" s="18"/>
      <c r="M29" s="21">
        <v>-2520</v>
      </c>
      <c r="N29" s="21"/>
      <c r="O29" s="18"/>
      <c r="P29" s="19">
        <v>-3294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4292</v>
      </c>
      <c r="H31" s="9"/>
      <c r="J31" s="8">
        <f>+J27+J29</f>
        <v>5080</v>
      </c>
      <c r="K31" s="2"/>
      <c r="M31" s="9">
        <f>+M27+M29</f>
        <v>10090</v>
      </c>
      <c r="N31" s="9"/>
      <c r="P31" s="8">
        <f>+P27+P29</f>
        <v>11175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93" t="s">
        <v>151</v>
      </c>
      <c r="H33" s="86"/>
      <c r="I33" s="84"/>
      <c r="J33" s="93" t="s">
        <v>151</v>
      </c>
      <c r="K33" s="85"/>
      <c r="L33" s="84"/>
      <c r="M33" s="93" t="s">
        <v>152</v>
      </c>
      <c r="N33" s="86"/>
      <c r="O33" s="84"/>
      <c r="P33" s="93" t="s">
        <v>151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SUM(G31:G33)</f>
        <v>4292</v>
      </c>
      <c r="H35" s="22"/>
      <c r="I35" s="23"/>
      <c r="J35" s="24">
        <f>SUM(J31:J33)</f>
        <v>5080</v>
      </c>
      <c r="K35" s="25"/>
      <c r="L35" s="23"/>
      <c r="M35" s="22">
        <f>SUM(M31:M33)</f>
        <v>10090</v>
      </c>
      <c r="N35" s="22"/>
      <c r="O35" s="23"/>
      <c r="P35" s="24">
        <f>SUM(P31:P33)</f>
        <v>11175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127">
        <v>4.35</v>
      </c>
      <c r="H39" s="9"/>
      <c r="J39" s="126">
        <v>5.16</v>
      </c>
      <c r="K39" s="119"/>
      <c r="M39" s="128">
        <v>10.24</v>
      </c>
      <c r="P39" s="126">
        <v>11.37</v>
      </c>
      <c r="Q39" s="118"/>
    </row>
    <row r="40" spans="1:17" ht="12.75">
      <c r="A40" s="7" t="s">
        <v>10</v>
      </c>
      <c r="B40" t="s">
        <v>251</v>
      </c>
      <c r="G40" s="141" t="s">
        <v>249</v>
      </c>
      <c r="H40" s="9"/>
      <c r="J40" s="126">
        <v>5.16</v>
      </c>
      <c r="K40" s="119"/>
      <c r="M40" s="140" t="s">
        <v>249</v>
      </c>
      <c r="P40" s="126">
        <v>11.37</v>
      </c>
      <c r="Q40" s="118"/>
    </row>
    <row r="41" spans="7:11" ht="9" customHeight="1">
      <c r="G41" s="9"/>
      <c r="H41" s="9"/>
      <c r="J41" s="12"/>
      <c r="K41" s="12"/>
    </row>
    <row r="44" ht="12.75">
      <c r="A44" s="26"/>
    </row>
    <row r="45" ht="12.75">
      <c r="A45" t="s">
        <v>17</v>
      </c>
    </row>
    <row r="46" ht="12.75">
      <c r="A46" t="s">
        <v>262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6" right="0" top="1" bottom="1" header="0.5" footer="0.5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0">
      <selection activeCell="J16" sqref="J16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9" t="s">
        <v>0</v>
      </c>
    </row>
    <row r="3" ht="12" customHeight="1">
      <c r="A3" t="s">
        <v>142</v>
      </c>
    </row>
    <row r="4" ht="7.5" customHeight="1"/>
    <row r="5" ht="12.75">
      <c r="A5" t="s">
        <v>255</v>
      </c>
    </row>
    <row r="6" ht="6" customHeight="1">
      <c r="A6" t="s">
        <v>259</v>
      </c>
    </row>
    <row r="7" ht="15">
      <c r="A7" s="28" t="s">
        <v>162</v>
      </c>
    </row>
    <row r="8" ht="15">
      <c r="A8" s="28"/>
    </row>
    <row r="9" spans="8:10" ht="12.75">
      <c r="H9" s="4" t="s">
        <v>18</v>
      </c>
      <c r="J9" s="4" t="s">
        <v>19</v>
      </c>
    </row>
    <row r="10" spans="8:10" ht="12.75">
      <c r="H10" s="29" t="s">
        <v>257</v>
      </c>
      <c r="J10" s="29" t="s">
        <v>226</v>
      </c>
    </row>
    <row r="11" spans="8:10" ht="12.75">
      <c r="H11" s="4" t="s">
        <v>1</v>
      </c>
      <c r="J11" s="4" t="s">
        <v>1</v>
      </c>
    </row>
    <row r="12" ht="12.75">
      <c r="A12" s="3" t="s">
        <v>29</v>
      </c>
    </row>
    <row r="13" spans="1:10" ht="12.75">
      <c r="A13" t="s">
        <v>20</v>
      </c>
      <c r="C13" s="3"/>
      <c r="H13" s="87">
        <v>80367</v>
      </c>
      <c r="J13" s="30">
        <v>81015</v>
      </c>
    </row>
    <row r="14" spans="1:10" ht="12.75">
      <c r="A14" t="s">
        <v>329</v>
      </c>
      <c r="C14" s="3"/>
      <c r="H14" s="110">
        <v>1446</v>
      </c>
      <c r="I14" s="7"/>
      <c r="J14" s="111">
        <v>86</v>
      </c>
    </row>
    <row r="15" spans="1:10" ht="12.75">
      <c r="A15" t="s">
        <v>260</v>
      </c>
      <c r="C15" s="3"/>
      <c r="H15" s="110">
        <v>3000</v>
      </c>
      <c r="I15" s="7"/>
      <c r="J15" s="111">
        <v>0</v>
      </c>
    </row>
    <row r="16" spans="1:10" ht="12.75">
      <c r="A16" t="s">
        <v>330</v>
      </c>
      <c r="C16" s="3"/>
      <c r="H16" s="110">
        <v>6800</v>
      </c>
      <c r="I16" s="7"/>
      <c r="J16" s="87">
        <v>3537</v>
      </c>
    </row>
    <row r="17" spans="1:10" ht="12.75">
      <c r="A17" s="7"/>
      <c r="C17" s="3"/>
      <c r="H17" s="36">
        <f>SUM(H13:H16)</f>
        <v>91613</v>
      </c>
      <c r="J17" s="36">
        <f>SUM(J13:J16)</f>
        <v>84638</v>
      </c>
    </row>
    <row r="18" spans="8:10" ht="10.5" customHeight="1">
      <c r="H18" s="87"/>
      <c r="J18" s="27"/>
    </row>
    <row r="19" spans="1:10" ht="12.75">
      <c r="A19" s="3" t="s">
        <v>21</v>
      </c>
      <c r="H19" s="77"/>
      <c r="J19" s="32"/>
    </row>
    <row r="20" spans="1:10" ht="12.75">
      <c r="A20" t="s">
        <v>23</v>
      </c>
      <c r="C20" s="7"/>
      <c r="H20" s="77">
        <v>29943</v>
      </c>
      <c r="J20" s="77">
        <v>22048</v>
      </c>
    </row>
    <row r="21" spans="1:10" ht="12.75">
      <c r="A21" s="35" t="s">
        <v>135</v>
      </c>
      <c r="H21" s="77">
        <f>29433+1324</f>
        <v>30757</v>
      </c>
      <c r="J21" s="77">
        <v>37189</v>
      </c>
    </row>
    <row r="22" spans="1:10" ht="12.75">
      <c r="A22" t="s">
        <v>22</v>
      </c>
      <c r="H22" s="77">
        <v>152</v>
      </c>
      <c r="J22" s="77">
        <v>476</v>
      </c>
    </row>
    <row r="23" spans="1:10" ht="12.75">
      <c r="A23" t="s">
        <v>184</v>
      </c>
      <c r="H23" s="77">
        <v>431</v>
      </c>
      <c r="J23" s="77">
        <v>443</v>
      </c>
    </row>
    <row r="24" spans="1:10" ht="12.75">
      <c r="A24" t="s">
        <v>325</v>
      </c>
      <c r="H24" s="77">
        <f>32267+7050</f>
        <v>39317</v>
      </c>
      <c r="J24" s="77">
        <f>40115+2945</f>
        <v>43060</v>
      </c>
    </row>
    <row r="25" spans="8:10" ht="12.75">
      <c r="H25" s="88">
        <f>SUM(H20:H24)</f>
        <v>100600</v>
      </c>
      <c r="J25" s="33">
        <f>SUM(J20:J24)</f>
        <v>103216</v>
      </c>
    </row>
    <row r="26" spans="1:10" ht="12.75">
      <c r="A26" s="3" t="s">
        <v>30</v>
      </c>
      <c r="H26" s="77"/>
      <c r="J26" s="31"/>
    </row>
    <row r="27" spans="1:10" ht="12.75">
      <c r="A27" t="s">
        <v>136</v>
      </c>
      <c r="C27" s="7"/>
      <c r="H27" s="77">
        <f>2614+3432</f>
        <v>6046</v>
      </c>
      <c r="J27" s="77">
        <v>7699</v>
      </c>
    </row>
    <row r="28" spans="1:10" ht="12.75">
      <c r="A28" t="s">
        <v>24</v>
      </c>
      <c r="C28" s="7"/>
      <c r="H28" s="120">
        <v>694</v>
      </c>
      <c r="J28" s="120">
        <v>132</v>
      </c>
    </row>
    <row r="29" spans="1:10" ht="12.75">
      <c r="A29" t="s">
        <v>153</v>
      </c>
      <c r="C29" s="7"/>
      <c r="H29" s="120">
        <v>0</v>
      </c>
      <c r="J29" s="77">
        <v>192</v>
      </c>
    </row>
    <row r="30" spans="8:10" ht="12.75">
      <c r="H30" s="88">
        <f>SUM(H27:H29)</f>
        <v>6740</v>
      </c>
      <c r="J30" s="33">
        <f>SUM(J27:J29)</f>
        <v>8023</v>
      </c>
    </row>
    <row r="31" spans="8:10" ht="12.75">
      <c r="H31" s="77"/>
      <c r="J31" s="31"/>
    </row>
    <row r="32" spans="1:10" ht="12.75">
      <c r="A32" s="3" t="s">
        <v>25</v>
      </c>
      <c r="H32" s="89">
        <f>+H25-H30</f>
        <v>93860</v>
      </c>
      <c r="J32" s="34">
        <f>+J25-J30</f>
        <v>95193</v>
      </c>
    </row>
    <row r="33" spans="8:10" ht="12.75">
      <c r="H33" s="77"/>
      <c r="J33" s="31"/>
    </row>
    <row r="34" spans="1:10" ht="12.75">
      <c r="A34" s="3" t="s">
        <v>31</v>
      </c>
      <c r="H34" s="77"/>
      <c r="J34" s="31"/>
    </row>
    <row r="35" spans="1:10" ht="12.75">
      <c r="A35" s="35" t="s">
        <v>28</v>
      </c>
      <c r="H35" s="87">
        <v>8709</v>
      </c>
      <c r="J35" s="30">
        <v>8147</v>
      </c>
    </row>
    <row r="36" spans="1:10" ht="12.75">
      <c r="A36" s="35"/>
      <c r="H36" s="88">
        <f>SUM(H35:H35)</f>
        <v>8709</v>
      </c>
      <c r="J36" s="33">
        <f>SUM(J35:J35)</f>
        <v>8147</v>
      </c>
    </row>
    <row r="37" spans="1:10" ht="12.75">
      <c r="A37" s="35"/>
      <c r="H37" s="87"/>
      <c r="J37" s="30"/>
    </row>
    <row r="38" spans="1:10" ht="13.5" thickBot="1">
      <c r="A38" s="35"/>
      <c r="H38" s="90">
        <f>+H17+H32-H36</f>
        <v>176764</v>
      </c>
      <c r="J38" s="37">
        <f>+J17+J32-J36</f>
        <v>171684</v>
      </c>
    </row>
    <row r="39" spans="1:10" ht="12.75">
      <c r="A39" s="3"/>
      <c r="H39" s="87"/>
      <c r="J39" s="30"/>
    </row>
    <row r="40" spans="1:10" ht="12.75">
      <c r="A40" s="3" t="s">
        <v>32</v>
      </c>
      <c r="C40" s="3"/>
      <c r="D40" s="3"/>
      <c r="H40" s="87"/>
      <c r="J40" s="30"/>
    </row>
    <row r="41" spans="1:10" ht="12.75">
      <c r="A41" t="s">
        <v>26</v>
      </c>
      <c r="C41" s="3"/>
      <c r="D41" s="3"/>
      <c r="H41" s="87">
        <v>98560</v>
      </c>
      <c r="J41" s="87">
        <v>98560</v>
      </c>
    </row>
    <row r="42" spans="1:10" ht="12.75">
      <c r="A42" t="s">
        <v>27</v>
      </c>
      <c r="C42" s="7"/>
      <c r="H42" s="87">
        <v>7208</v>
      </c>
      <c r="J42" s="87">
        <v>7208</v>
      </c>
    </row>
    <row r="43" spans="1:10" ht="12.75">
      <c r="A43" t="s">
        <v>137</v>
      </c>
      <c r="C43" s="7"/>
      <c r="H43" s="91">
        <v>1279</v>
      </c>
      <c r="J43" s="91">
        <v>1322</v>
      </c>
    </row>
    <row r="44" spans="1:10" ht="12.75">
      <c r="A44" t="s">
        <v>138</v>
      </c>
      <c r="C44" s="7"/>
      <c r="H44" s="91">
        <v>69717</v>
      </c>
      <c r="J44" s="91">
        <v>64594</v>
      </c>
    </row>
    <row r="45" spans="8:10" ht="13.5" thickBot="1">
      <c r="H45" s="92">
        <f>SUM(H41:H44)</f>
        <v>176764</v>
      </c>
      <c r="J45" s="38">
        <f>SUM(J41:J44)</f>
        <v>171684</v>
      </c>
    </row>
    <row r="46" spans="8:10" ht="12.75">
      <c r="H46" s="31"/>
      <c r="J46" s="31"/>
    </row>
    <row r="47" spans="1:10" ht="12.75">
      <c r="A47" t="s">
        <v>178</v>
      </c>
      <c r="H47" s="32">
        <v>1.79</v>
      </c>
      <c r="J47" s="32">
        <v>1.74</v>
      </c>
    </row>
    <row r="48" spans="8:10" ht="12.75">
      <c r="H48" s="31"/>
      <c r="J48" s="31"/>
    </row>
    <row r="49" spans="1:10" ht="12.75">
      <c r="A49" t="s">
        <v>33</v>
      </c>
      <c r="J49" s="27"/>
    </row>
    <row r="50" spans="1:10" ht="12.75">
      <c r="A50" t="s">
        <v>261</v>
      </c>
      <c r="J50" s="27"/>
    </row>
    <row r="51" ht="12.75">
      <c r="J51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9921875" style="0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1">
      <c r="A1" s="44" t="s">
        <v>37</v>
      </c>
    </row>
    <row r="2" ht="12.75">
      <c r="A2" t="s">
        <v>142</v>
      </c>
    </row>
    <row r="3" ht="6.75" customHeight="1"/>
    <row r="4" ht="12.75">
      <c r="A4" s="35" t="s">
        <v>255</v>
      </c>
    </row>
    <row r="5" ht="7.5" customHeight="1">
      <c r="A5" s="28"/>
    </row>
    <row r="6" ht="15">
      <c r="A6" s="28" t="s">
        <v>144</v>
      </c>
    </row>
    <row r="7" ht="15">
      <c r="A7" s="28"/>
    </row>
    <row r="9" spans="5:7" ht="12.75">
      <c r="E9" s="162" t="s">
        <v>38</v>
      </c>
      <c r="F9" s="162"/>
      <c r="G9" s="4"/>
    </row>
    <row r="10" spans="5:11" ht="12.75">
      <c r="E10" s="162" t="s">
        <v>39</v>
      </c>
      <c r="F10" s="162"/>
      <c r="G10" s="4"/>
      <c r="H10" s="162" t="s">
        <v>40</v>
      </c>
      <c r="I10" s="162"/>
      <c r="J10" s="4"/>
      <c r="K10" s="4"/>
    </row>
    <row r="11" spans="5:13" ht="12.75">
      <c r="E11" s="163" t="s">
        <v>41</v>
      </c>
      <c r="F11" s="163"/>
      <c r="G11" s="42"/>
      <c r="H11" s="163" t="s">
        <v>42</v>
      </c>
      <c r="I11" s="163"/>
      <c r="J11" s="42"/>
      <c r="K11" s="99"/>
      <c r="L11" s="43" t="s">
        <v>42</v>
      </c>
      <c r="M11" s="43"/>
    </row>
    <row r="12" spans="9:11" ht="12.75">
      <c r="I12" s="2" t="s">
        <v>44</v>
      </c>
      <c r="J12" s="2"/>
      <c r="K12" s="26"/>
    </row>
    <row r="13" spans="5:13" ht="12.75">
      <c r="E13" s="2" t="s">
        <v>45</v>
      </c>
      <c r="F13" s="2" t="s">
        <v>46</v>
      </c>
      <c r="G13" s="2"/>
      <c r="H13" s="2" t="s">
        <v>43</v>
      </c>
      <c r="I13" s="2" t="s">
        <v>47</v>
      </c>
      <c r="J13" s="2"/>
      <c r="K13" s="26"/>
      <c r="L13" s="2" t="s">
        <v>48</v>
      </c>
      <c r="M13" s="2"/>
    </row>
    <row r="14" spans="5:14" ht="12.75">
      <c r="E14" s="2" t="s">
        <v>49</v>
      </c>
      <c r="F14" s="2" t="s">
        <v>50</v>
      </c>
      <c r="G14" s="2"/>
      <c r="H14" s="2" t="s">
        <v>51</v>
      </c>
      <c r="I14" s="2" t="s">
        <v>164</v>
      </c>
      <c r="J14" s="2"/>
      <c r="K14" s="26"/>
      <c r="L14" s="2" t="s">
        <v>52</v>
      </c>
      <c r="M14" s="2"/>
      <c r="N14" s="2" t="s">
        <v>53</v>
      </c>
    </row>
    <row r="15" spans="5:14" ht="12.75">
      <c r="E15" s="78" t="s">
        <v>139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s="3" t="s">
        <v>263</v>
      </c>
    </row>
    <row r="18" spans="1:14" ht="12.75">
      <c r="A18" t="s">
        <v>264</v>
      </c>
      <c r="E18" s="124">
        <v>98560</v>
      </c>
      <c r="F18" s="124">
        <v>98560</v>
      </c>
      <c r="G18" s="124"/>
      <c r="H18" s="124">
        <v>7208</v>
      </c>
      <c r="I18" s="124">
        <v>1322</v>
      </c>
      <c r="J18" s="124"/>
      <c r="K18" s="124"/>
      <c r="L18" s="124">
        <v>64594</v>
      </c>
      <c r="M18" s="124"/>
      <c r="N18" s="9">
        <f>+L18+I18+H18+F18</f>
        <v>171684</v>
      </c>
    </row>
    <row r="19" spans="1:14" ht="12.75">
      <c r="A19" t="s">
        <v>265</v>
      </c>
      <c r="E19" s="94" t="s">
        <v>151</v>
      </c>
      <c r="F19" s="94" t="s">
        <v>151</v>
      </c>
      <c r="G19" s="94"/>
      <c r="H19" s="94" t="s">
        <v>151</v>
      </c>
      <c r="I19" s="94" t="s">
        <v>151</v>
      </c>
      <c r="J19" s="94"/>
      <c r="K19" s="9"/>
      <c r="L19" s="9">
        <v>10090</v>
      </c>
      <c r="M19" s="9"/>
      <c r="N19" s="9">
        <f>+L19</f>
        <v>10090</v>
      </c>
    </row>
    <row r="20" spans="1:14" ht="12.75">
      <c r="A20" t="s">
        <v>203</v>
      </c>
      <c r="E20" s="94"/>
      <c r="F20" s="94"/>
      <c r="G20" s="94"/>
      <c r="H20" s="94"/>
      <c r="I20" s="94"/>
      <c r="J20" s="94"/>
      <c r="K20" s="9"/>
      <c r="L20" s="9"/>
      <c r="M20" s="9"/>
      <c r="N20" s="9"/>
    </row>
    <row r="21" spans="2:14" ht="12.75">
      <c r="B21" t="s">
        <v>266</v>
      </c>
      <c r="E21" s="132">
        <v>0</v>
      </c>
      <c r="F21" s="132">
        <v>0</v>
      </c>
      <c r="G21" s="132"/>
      <c r="H21" s="132">
        <v>0</v>
      </c>
      <c r="I21" s="132" t="s">
        <v>151</v>
      </c>
      <c r="J21" s="94"/>
      <c r="K21" s="9"/>
      <c r="L21" s="9">
        <v>-4967</v>
      </c>
      <c r="M21" s="9"/>
      <c r="N21" s="9">
        <f>+L21</f>
        <v>-4967</v>
      </c>
    </row>
    <row r="22" spans="1:14" ht="12.75">
      <c r="A22" t="s">
        <v>244</v>
      </c>
      <c r="E22" s="124"/>
      <c r="F22" s="124"/>
      <c r="G22" s="124"/>
      <c r="H22" s="124"/>
      <c r="I22" s="143"/>
      <c r="J22" s="143"/>
      <c r="K22" s="124"/>
      <c r="L22" s="143"/>
      <c r="M22" s="144"/>
      <c r="N22" s="124"/>
    </row>
    <row r="23" spans="2:14" ht="12.75">
      <c r="B23" t="s">
        <v>245</v>
      </c>
      <c r="E23" s="125">
        <v>0</v>
      </c>
      <c r="F23" s="125">
        <v>0</v>
      </c>
      <c r="G23" s="125"/>
      <c r="H23" s="125">
        <v>0</v>
      </c>
      <c r="I23" s="143">
        <v>-43</v>
      </c>
      <c r="J23" s="143"/>
      <c r="K23" s="124"/>
      <c r="L23" s="145">
        <v>0</v>
      </c>
      <c r="M23" s="144"/>
      <c r="N23" s="124">
        <f>+L23+I23+H23+F23</f>
        <v>-43</v>
      </c>
    </row>
    <row r="24" spans="1:14" ht="9" customHeight="1" thickBot="1">
      <c r="A24" s="3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3.5" thickBot="1">
      <c r="A25" t="s">
        <v>267</v>
      </c>
      <c r="E25" s="22">
        <f>SUM(E18:E23)</f>
        <v>98560</v>
      </c>
      <c r="F25" s="22">
        <f>SUM(F18:F22)</f>
        <v>98560</v>
      </c>
      <c r="G25" s="22"/>
      <c r="H25" s="22">
        <f>SUM(H18:H23)</f>
        <v>7208</v>
      </c>
      <c r="I25" s="22">
        <f>SUM(I18:I23)</f>
        <v>1279</v>
      </c>
      <c r="J25" s="22"/>
      <c r="K25" s="22"/>
      <c r="L25" s="22">
        <f>SUM(L18:L23)</f>
        <v>69717</v>
      </c>
      <c r="M25" s="22"/>
      <c r="N25" s="22">
        <f>SUM(N18:N23)</f>
        <v>176764</v>
      </c>
    </row>
    <row r="26" ht="13.5" thickTop="1">
      <c r="A26" s="3"/>
    </row>
    <row r="27" ht="12.75">
      <c r="A27" s="3" t="s">
        <v>268</v>
      </c>
    </row>
    <row r="28" spans="1:14" ht="12.75">
      <c r="A28" s="35" t="s">
        <v>207</v>
      </c>
      <c r="E28" s="9">
        <v>97957</v>
      </c>
      <c r="F28" s="9">
        <v>97957</v>
      </c>
      <c r="G28" s="9"/>
      <c r="H28" s="9">
        <v>6292</v>
      </c>
      <c r="I28" s="9">
        <v>1327</v>
      </c>
      <c r="J28" s="9"/>
      <c r="K28" s="9"/>
      <c r="L28" s="9">
        <v>54748</v>
      </c>
      <c r="M28" s="9"/>
      <c r="N28" s="9">
        <f>+L28+I28+H28+F28</f>
        <v>160324</v>
      </c>
    </row>
    <row r="29" spans="1:14" ht="12.75">
      <c r="A29" t="s">
        <v>265</v>
      </c>
      <c r="E29" s="96">
        <v>0</v>
      </c>
      <c r="F29" s="96">
        <v>0</v>
      </c>
      <c r="G29" s="96"/>
      <c r="H29" s="96">
        <v>0</v>
      </c>
      <c r="I29" s="96">
        <v>0</v>
      </c>
      <c r="J29" s="9"/>
      <c r="K29" s="9"/>
      <c r="L29" s="9">
        <v>11175</v>
      </c>
      <c r="M29" s="9"/>
      <c r="N29" s="124">
        <f>+L29+I29</f>
        <v>11175</v>
      </c>
    </row>
    <row r="30" spans="1:14" ht="12.75">
      <c r="A30" t="s">
        <v>203</v>
      </c>
      <c r="E30" s="96"/>
      <c r="F30" s="96"/>
      <c r="G30" s="96"/>
      <c r="H30" s="96"/>
      <c r="I30" s="9"/>
      <c r="J30" s="9"/>
      <c r="K30" s="9"/>
      <c r="L30" s="9"/>
      <c r="M30" s="9"/>
      <c r="N30" s="9"/>
    </row>
    <row r="31" spans="2:14" ht="12.75">
      <c r="B31" t="s">
        <v>221</v>
      </c>
      <c r="E31" s="96">
        <v>0</v>
      </c>
      <c r="F31" s="96">
        <v>0</v>
      </c>
      <c r="G31" s="96"/>
      <c r="H31" s="96">
        <v>0</v>
      </c>
      <c r="I31" s="96">
        <v>0</v>
      </c>
      <c r="J31" s="9"/>
      <c r="K31" s="9"/>
      <c r="L31" s="9">
        <v>-4964</v>
      </c>
      <c r="M31" s="9"/>
      <c r="N31" s="9">
        <f>+L31+I31+H31+F31</f>
        <v>-4964</v>
      </c>
    </row>
    <row r="32" spans="1:14" ht="12.75">
      <c r="A32" t="s">
        <v>204</v>
      </c>
      <c r="E32" s="9"/>
      <c r="F32" s="9"/>
      <c r="G32" s="9"/>
      <c r="H32" s="9"/>
      <c r="I32" s="96"/>
      <c r="J32" s="9"/>
      <c r="K32" s="9"/>
      <c r="L32" s="9"/>
      <c r="M32" s="9"/>
      <c r="N32" s="9"/>
    </row>
    <row r="33" spans="2:14" ht="12.75">
      <c r="B33" t="s">
        <v>54</v>
      </c>
      <c r="E33" s="21">
        <v>603</v>
      </c>
      <c r="F33" s="21">
        <v>603</v>
      </c>
      <c r="G33" s="21"/>
      <c r="H33" s="21">
        <v>916</v>
      </c>
      <c r="I33" s="108">
        <v>0</v>
      </c>
      <c r="J33" s="21"/>
      <c r="K33" s="21"/>
      <c r="L33" s="108">
        <v>0</v>
      </c>
      <c r="M33" s="21"/>
      <c r="N33" s="21">
        <f>+L33+I33+H33+F33</f>
        <v>1519</v>
      </c>
    </row>
    <row r="34" spans="1:14" ht="13.5" thickBot="1">
      <c r="A34" t="s">
        <v>269</v>
      </c>
      <c r="E34" s="22">
        <f>SUM(E28:E33)</f>
        <v>98560</v>
      </c>
      <c r="F34" s="22">
        <f>SUM(F28:F33)</f>
        <v>98560</v>
      </c>
      <c r="G34" s="22"/>
      <c r="H34" s="22">
        <f>SUM(H28:H33)</f>
        <v>7208</v>
      </c>
      <c r="I34" s="22">
        <f>SUM(I28:I33)</f>
        <v>1327</v>
      </c>
      <c r="J34" s="22"/>
      <c r="K34" s="22"/>
      <c r="L34" s="22">
        <f>SUM(L28:L33)</f>
        <v>60959</v>
      </c>
      <c r="M34" s="22"/>
      <c r="N34" s="22">
        <f>SUM(N28:N33)</f>
        <v>168054</v>
      </c>
    </row>
    <row r="35" spans="5:14" ht="13.5" thickTop="1"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ht="12.75">
      <c r="M36" s="100"/>
    </row>
    <row r="37" ht="12.75">
      <c r="M37" s="100"/>
    </row>
    <row r="38" spans="1:13" ht="12.75">
      <c r="A38" t="s">
        <v>149</v>
      </c>
      <c r="M38" s="100"/>
    </row>
    <row r="39" spans="1:13" ht="12.75">
      <c r="A39" t="s">
        <v>270</v>
      </c>
      <c r="M39" s="100"/>
    </row>
    <row r="40" ht="12.75">
      <c r="M40" s="100"/>
    </row>
    <row r="41" spans="1:13" ht="12.75">
      <c r="A41" s="7"/>
      <c r="M41" s="100"/>
    </row>
    <row r="42" ht="12.75">
      <c r="M42" s="100"/>
    </row>
    <row r="43" ht="12.75">
      <c r="M43" s="101"/>
    </row>
    <row r="44" ht="12.75">
      <c r="M44" s="100"/>
    </row>
    <row r="45" ht="12.75">
      <c r="M45" s="100"/>
    </row>
    <row r="46" ht="12.75">
      <c r="M46" s="100"/>
    </row>
    <row r="47" ht="12.75">
      <c r="M47" s="100"/>
    </row>
    <row r="48" ht="12.75">
      <c r="M48" s="101"/>
    </row>
    <row r="49" ht="12.75">
      <c r="M49" s="100"/>
    </row>
    <row r="50" ht="12.75">
      <c r="M50" s="100"/>
    </row>
    <row r="51" ht="12.75">
      <c r="M51" s="100"/>
    </row>
    <row r="52" ht="12.75">
      <c r="M52" s="100"/>
    </row>
    <row r="53" ht="12.75">
      <c r="M53" s="100"/>
    </row>
    <row r="54" ht="12.75">
      <c r="M54" s="100"/>
    </row>
    <row r="55" ht="12.75">
      <c r="M55" s="100"/>
    </row>
    <row r="56" ht="12.75">
      <c r="M56" s="100"/>
    </row>
    <row r="57" ht="12.75">
      <c r="M57" s="100"/>
    </row>
    <row r="58" ht="12.75">
      <c r="M58" s="100"/>
    </row>
    <row r="59" ht="12.75">
      <c r="M59" s="100"/>
    </row>
    <row r="60" ht="12.75">
      <c r="M60" s="100"/>
    </row>
    <row r="61" ht="12.75">
      <c r="M61" s="100"/>
    </row>
    <row r="62" ht="12.75">
      <c r="M62" s="100"/>
    </row>
    <row r="63" ht="12.75">
      <c r="M63" s="100"/>
    </row>
    <row r="64" ht="12.75">
      <c r="M64" s="100"/>
    </row>
    <row r="65" ht="12.75">
      <c r="M65" s="100"/>
    </row>
    <row r="66" ht="12.75">
      <c r="M66" s="100"/>
    </row>
    <row r="67" ht="12.75">
      <c r="M67" s="100"/>
    </row>
    <row r="68" ht="12.75">
      <c r="M68" s="100"/>
    </row>
    <row r="69" ht="12.75">
      <c r="M69" s="100"/>
    </row>
    <row r="70" ht="12.75">
      <c r="M70" s="100"/>
    </row>
    <row r="71" ht="12.75">
      <c r="M71" s="100"/>
    </row>
    <row r="72" ht="12.75">
      <c r="M72" s="100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22">
      <selection activeCell="A36" sqref="A36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17.25">
      <c r="A1" s="40" t="s">
        <v>0</v>
      </c>
    </row>
    <row r="2" ht="12" customHeight="1">
      <c r="A2" t="s">
        <v>142</v>
      </c>
    </row>
    <row r="3" ht="7.5" customHeight="1"/>
    <row r="4" ht="12.75">
      <c r="A4" s="35" t="s">
        <v>255</v>
      </c>
    </row>
    <row r="5" ht="7.5" customHeight="1">
      <c r="A5" s="28"/>
    </row>
    <row r="6" ht="15">
      <c r="A6" s="28" t="s">
        <v>253</v>
      </c>
    </row>
    <row r="7" ht="10.5" customHeight="1">
      <c r="A7" s="28"/>
    </row>
    <row r="8" spans="4:6" ht="12.75">
      <c r="D8" s="162" t="s">
        <v>256</v>
      </c>
      <c r="E8" s="162"/>
      <c r="F8" s="162"/>
    </row>
    <row r="9" spans="4:6" ht="12.75">
      <c r="D9" s="41" t="s">
        <v>257</v>
      </c>
      <c r="F9" s="41" t="s">
        <v>258</v>
      </c>
    </row>
    <row r="10" spans="4:6" ht="12.75">
      <c r="D10" s="4" t="s">
        <v>1</v>
      </c>
      <c r="F10" s="4" t="s">
        <v>1</v>
      </c>
    </row>
    <row r="11" spans="1:6" ht="12.75">
      <c r="A11" s="3" t="s">
        <v>228</v>
      </c>
      <c r="D11" s="79"/>
      <c r="F11" s="79"/>
    </row>
    <row r="12" spans="1:6" ht="12.75">
      <c r="A12" s="35" t="s">
        <v>229</v>
      </c>
      <c r="D12" s="79">
        <v>79415</v>
      </c>
      <c r="F12" s="79">
        <v>67400</v>
      </c>
    </row>
    <row r="13" spans="1:6" ht="12.75">
      <c r="A13" s="35" t="s">
        <v>230</v>
      </c>
      <c r="D13" s="122">
        <v>-67806</v>
      </c>
      <c r="F13" s="122">
        <f>-54166-5</f>
        <v>-54171</v>
      </c>
    </row>
    <row r="14" spans="1:6" ht="12.75">
      <c r="A14" s="3" t="s">
        <v>227</v>
      </c>
      <c r="D14" s="81">
        <f>SUM(D12:D13)</f>
        <v>11609</v>
      </c>
      <c r="F14" s="81">
        <f>SUM(F12:F13)</f>
        <v>13229</v>
      </c>
    </row>
    <row r="15" spans="1:6" ht="12.75">
      <c r="A15" s="35" t="s">
        <v>161</v>
      </c>
      <c r="D15" s="81">
        <v>-39</v>
      </c>
      <c r="F15" s="114">
        <v>-22</v>
      </c>
    </row>
    <row r="16" spans="1:6" ht="12.75">
      <c r="A16" s="35" t="s">
        <v>35</v>
      </c>
      <c r="D16" s="98">
        <v>980</v>
      </c>
      <c r="F16" s="98">
        <v>1008</v>
      </c>
    </row>
    <row r="17" spans="1:6" ht="12.75">
      <c r="A17" s="35" t="s">
        <v>232</v>
      </c>
      <c r="D17" s="98">
        <v>-1191</v>
      </c>
      <c r="F17" s="113">
        <v>-2184</v>
      </c>
    </row>
    <row r="18" spans="1:6" ht="12.75">
      <c r="A18" s="35" t="s">
        <v>271</v>
      </c>
      <c r="D18" s="98">
        <v>118</v>
      </c>
      <c r="F18" s="113">
        <v>0</v>
      </c>
    </row>
    <row r="19" spans="1:6" ht="12.75">
      <c r="A19" s="35" t="s">
        <v>233</v>
      </c>
      <c r="D19" s="80">
        <f>SUM(D14:D18)</f>
        <v>11477</v>
      </c>
      <c r="F19" s="80">
        <f>SUM(F14:F18)</f>
        <v>12031</v>
      </c>
    </row>
    <row r="20" spans="1:6" ht="9" customHeight="1">
      <c r="A20" s="35"/>
      <c r="D20" s="81"/>
      <c r="F20" s="81"/>
    </row>
    <row r="21" spans="1:6" ht="12.75">
      <c r="A21" s="3" t="s">
        <v>234</v>
      </c>
      <c r="D21" s="81"/>
      <c r="F21" s="114"/>
    </row>
    <row r="22" spans="1:6" ht="12.75">
      <c r="A22" s="35" t="s">
        <v>231</v>
      </c>
      <c r="D22" s="79">
        <v>25</v>
      </c>
      <c r="F22" s="112">
        <v>16</v>
      </c>
    </row>
    <row r="23" spans="1:6" ht="12.75">
      <c r="A23" s="35" t="s">
        <v>235</v>
      </c>
      <c r="D23" s="81"/>
      <c r="F23" s="114"/>
    </row>
    <row r="24" spans="1:6" ht="12.75">
      <c r="A24" s="46" t="s">
        <v>10</v>
      </c>
      <c r="B24" t="s">
        <v>236</v>
      </c>
      <c r="D24" s="79">
        <v>-3981</v>
      </c>
      <c r="F24" s="112">
        <v>-8241</v>
      </c>
    </row>
    <row r="25" spans="1:6" ht="12.75">
      <c r="A25" s="46" t="s">
        <v>10</v>
      </c>
      <c r="B25" t="s">
        <v>237</v>
      </c>
      <c r="D25" s="112">
        <v>202</v>
      </c>
      <c r="F25" s="112">
        <v>0</v>
      </c>
    </row>
    <row r="26" spans="1:6" ht="12.75">
      <c r="A26" s="35" t="s">
        <v>238</v>
      </c>
      <c r="D26" s="114">
        <v>-3000</v>
      </c>
      <c r="F26" s="114">
        <v>0</v>
      </c>
    </row>
    <row r="27" spans="1:6" ht="12.75">
      <c r="A27" s="35" t="s">
        <v>340</v>
      </c>
      <c r="D27" s="80">
        <f>SUM(D22:D26)</f>
        <v>-6754</v>
      </c>
      <c r="F27" s="80">
        <f>SUM(F22:F26)</f>
        <v>-8225</v>
      </c>
    </row>
    <row r="28" spans="4:6" ht="9" customHeight="1">
      <c r="D28" s="81"/>
      <c r="F28" s="81"/>
    </row>
    <row r="29" spans="1:6" ht="12.75">
      <c r="A29" s="3" t="s">
        <v>239</v>
      </c>
      <c r="D29" s="81"/>
      <c r="F29" s="81"/>
    </row>
    <row r="30" spans="1:6" ht="12.75">
      <c r="A30" t="s">
        <v>200</v>
      </c>
      <c r="D30" s="81">
        <v>-3263</v>
      </c>
      <c r="F30" s="81">
        <v>-1836</v>
      </c>
    </row>
    <row r="31" spans="1:6" ht="12.75">
      <c r="A31" t="s">
        <v>201</v>
      </c>
      <c r="D31" s="114">
        <v>-193</v>
      </c>
      <c r="F31" s="114">
        <v>-765</v>
      </c>
    </row>
    <row r="32" spans="1:6" ht="12.75">
      <c r="A32" t="s">
        <v>240</v>
      </c>
      <c r="D32" s="114">
        <v>0</v>
      </c>
      <c r="F32" s="81">
        <v>-24</v>
      </c>
    </row>
    <row r="33" spans="1:6" ht="12.75">
      <c r="A33" s="83" t="s">
        <v>202</v>
      </c>
      <c r="D33" s="114">
        <v>-4967</v>
      </c>
      <c r="F33" s="81">
        <v>-4964</v>
      </c>
    </row>
    <row r="34" spans="1:6" ht="12.75">
      <c r="A34" s="83" t="s">
        <v>36</v>
      </c>
      <c r="D34" s="114">
        <v>0</v>
      </c>
      <c r="F34" s="81">
        <v>1519</v>
      </c>
    </row>
    <row r="35" spans="1:6" ht="12.75">
      <c r="A35" s="83" t="s">
        <v>341</v>
      </c>
      <c r="D35" s="80">
        <f>SUM(D30:D34)</f>
        <v>-8423</v>
      </c>
      <c r="F35" s="80">
        <f>SUM(F30:F34)</f>
        <v>-6070</v>
      </c>
    </row>
    <row r="36" spans="1:6" ht="9" customHeight="1">
      <c r="A36" s="83"/>
      <c r="D36" s="81"/>
      <c r="F36" s="79"/>
    </row>
    <row r="37" spans="1:6" ht="12.75">
      <c r="A37" s="83" t="s">
        <v>332</v>
      </c>
      <c r="D37" s="81">
        <f>+D35+D27+D19</f>
        <v>-3700</v>
      </c>
      <c r="F37" s="79">
        <f>+F35+F27+F19</f>
        <v>-2264</v>
      </c>
    </row>
    <row r="38" spans="1:6" ht="12.75">
      <c r="A38" s="83" t="s">
        <v>313</v>
      </c>
      <c r="D38" s="81">
        <v>-43</v>
      </c>
      <c r="F38" s="112">
        <v>0</v>
      </c>
    </row>
    <row r="39" spans="1:6" ht="12.75">
      <c r="A39" s="83" t="s">
        <v>241</v>
      </c>
      <c r="D39" s="81"/>
      <c r="F39" s="79"/>
    </row>
    <row r="40" spans="1:6" ht="12.75">
      <c r="A40" s="134" t="s">
        <v>10</v>
      </c>
      <c r="B40" t="s">
        <v>242</v>
      </c>
      <c r="D40" s="81">
        <v>43060</v>
      </c>
      <c r="F40" s="79">
        <v>42803</v>
      </c>
    </row>
    <row r="41" spans="1:6" ht="13.5" thickBot="1">
      <c r="A41" s="134" t="s">
        <v>10</v>
      </c>
      <c r="B41" t="s">
        <v>243</v>
      </c>
      <c r="D41" s="135">
        <f>SUM(D37:D40)</f>
        <v>39317</v>
      </c>
      <c r="F41" s="135">
        <f>SUM(F37:F40)</f>
        <v>40539</v>
      </c>
    </row>
    <row r="42" spans="1:4" ht="12.75" customHeight="1">
      <c r="A42" s="83"/>
      <c r="D42" s="81"/>
    </row>
    <row r="43" spans="1:4" ht="12.75" customHeight="1">
      <c r="A43" s="83"/>
      <c r="D43" s="81"/>
    </row>
    <row r="44" spans="1:4" ht="12.75" customHeight="1">
      <c r="A44" s="83" t="s">
        <v>150</v>
      </c>
      <c r="D44" s="81"/>
    </row>
    <row r="45" spans="1:6" ht="12.75" customHeight="1">
      <c r="A45" s="83"/>
      <c r="B45" t="s">
        <v>155</v>
      </c>
      <c r="D45" s="81">
        <v>32267</v>
      </c>
      <c r="F45" s="9">
        <v>36699</v>
      </c>
    </row>
    <row r="46" spans="1:6" ht="12.75" customHeight="1">
      <c r="A46" s="83"/>
      <c r="B46" t="s">
        <v>154</v>
      </c>
      <c r="D46" s="81">
        <v>7050</v>
      </c>
      <c r="F46" s="9">
        <v>3840</v>
      </c>
    </row>
    <row r="47" spans="1:6" ht="12.75" customHeight="1" thickBot="1">
      <c r="A47" s="83"/>
      <c r="D47" s="82">
        <f>SUM(D45:D46)</f>
        <v>39317</v>
      </c>
      <c r="F47" s="142">
        <f>SUM(F45:F46)</f>
        <v>40539</v>
      </c>
    </row>
    <row r="48" spans="1:4" ht="12.75" customHeight="1" thickTop="1">
      <c r="A48" s="83"/>
      <c r="D48" s="81"/>
    </row>
    <row r="49" spans="1:4" ht="12.75" customHeight="1">
      <c r="A49" s="83" t="s">
        <v>252</v>
      </c>
      <c r="C49" t="s">
        <v>272</v>
      </c>
      <c r="D49" s="81"/>
    </row>
    <row r="50" spans="1:4" ht="12.75" customHeight="1">
      <c r="A50" s="83"/>
      <c r="C50" t="s">
        <v>273</v>
      </c>
      <c r="D50" s="81"/>
    </row>
    <row r="51" spans="1:4" ht="12.75" customHeight="1">
      <c r="A51" s="83"/>
      <c r="D51" s="81"/>
    </row>
    <row r="52" spans="1:4" ht="12.75" customHeight="1">
      <c r="A52" s="83"/>
      <c r="D52" s="81"/>
    </row>
    <row r="53" ht="12.75">
      <c r="A53" t="s">
        <v>148</v>
      </c>
    </row>
    <row r="54" ht="12.75">
      <c r="A54" t="s">
        <v>254</v>
      </c>
    </row>
    <row r="55" ht="5.25" customHeight="1"/>
    <row r="56" ht="12.75">
      <c r="A56" s="7"/>
    </row>
  </sheetData>
  <mergeCells count="1">
    <mergeCell ref="D8:F8"/>
  </mergeCells>
  <printOptions/>
  <pageMargins left="1" right="0.75" top="1" bottom="1" header="0.5" footer="0.5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54">
      <selection activeCell="B163" sqref="B163"/>
    </sheetView>
  </sheetViews>
  <sheetFormatPr defaultColWidth="9.140625" defaultRowHeight="12.75"/>
  <cols>
    <col min="1" max="1" width="3.57421875" style="35" customWidth="1"/>
    <col min="2" max="2" width="4.7109375" style="35" customWidth="1"/>
    <col min="3" max="3" width="27.7109375" style="35" customWidth="1"/>
    <col min="4" max="4" width="12.140625" style="35" customWidth="1"/>
    <col min="5" max="5" width="1.7109375" style="35" customWidth="1"/>
    <col min="6" max="6" width="13.140625" style="35" customWidth="1"/>
    <col min="7" max="7" width="2.421875" style="35" customWidth="1"/>
    <col min="8" max="8" width="13.00390625" style="35" customWidth="1"/>
    <col min="9" max="9" width="2.28125" style="35" customWidth="1"/>
    <col min="10" max="10" width="14.28125" style="35" customWidth="1"/>
    <col min="11" max="11" width="1.7109375" style="35" customWidth="1"/>
    <col min="12" max="16384" width="9.140625" style="35" customWidth="1"/>
  </cols>
  <sheetData>
    <row r="1" ht="18">
      <c r="A1" s="149" t="s">
        <v>0</v>
      </c>
    </row>
    <row r="2" ht="12" customHeight="1">
      <c r="A2" t="s">
        <v>142</v>
      </c>
    </row>
    <row r="3" ht="7.5" customHeight="1">
      <c r="A3"/>
    </row>
    <row r="4" ht="13.5">
      <c r="A4" s="148" t="s">
        <v>255</v>
      </c>
    </row>
    <row r="5" ht="6" customHeight="1"/>
    <row r="6" ht="15">
      <c r="A6" s="28" t="s">
        <v>56</v>
      </c>
    </row>
    <row r="7" ht="13.5">
      <c r="A7" s="71"/>
    </row>
    <row r="9" spans="1:2" ht="13.5">
      <c r="A9" s="45" t="s">
        <v>121</v>
      </c>
      <c r="B9" s="71" t="s">
        <v>57</v>
      </c>
    </row>
    <row r="10" ht="12.75">
      <c r="B10" s="35" t="s">
        <v>250</v>
      </c>
    </row>
    <row r="11" ht="12.75">
      <c r="B11" s="35" t="s">
        <v>213</v>
      </c>
    </row>
    <row r="12" ht="12.75">
      <c r="B12" s="35" t="s">
        <v>274</v>
      </c>
    </row>
    <row r="13" ht="12.75" customHeight="1">
      <c r="A13" s="35">
        <v>0</v>
      </c>
    </row>
    <row r="14" ht="12.75" customHeight="1">
      <c r="B14" s="35" t="s">
        <v>246</v>
      </c>
    </row>
    <row r="15" ht="12.75" customHeight="1">
      <c r="B15" s="35" t="s">
        <v>247</v>
      </c>
    </row>
    <row r="16" ht="12.75" customHeight="1">
      <c r="B16" s="35" t="s">
        <v>248</v>
      </c>
    </row>
    <row r="17" ht="12.75" customHeight="1"/>
    <row r="18" ht="12.75">
      <c r="B18" s="35" t="s">
        <v>212</v>
      </c>
    </row>
    <row r="19" ht="12.75">
      <c r="B19" s="35" t="s">
        <v>275</v>
      </c>
    </row>
    <row r="22" spans="1:2" ht="13.5">
      <c r="A22" s="46" t="s">
        <v>120</v>
      </c>
      <c r="B22" s="71" t="s">
        <v>145</v>
      </c>
    </row>
    <row r="23" ht="12.75">
      <c r="B23" s="35" t="s">
        <v>146</v>
      </c>
    </row>
    <row r="26" spans="1:2" ht="13.5">
      <c r="A26" s="46" t="s">
        <v>60</v>
      </c>
      <c r="B26" s="71" t="s">
        <v>61</v>
      </c>
    </row>
    <row r="27" ht="12.75">
      <c r="B27" s="35" t="s">
        <v>62</v>
      </c>
    </row>
    <row r="30" spans="1:2" ht="13.5">
      <c r="A30" s="46" t="s">
        <v>63</v>
      </c>
      <c r="B30" s="71" t="s">
        <v>176</v>
      </c>
    </row>
    <row r="31" ht="12.75">
      <c r="B31" s="35" t="s">
        <v>177</v>
      </c>
    </row>
    <row r="34" spans="1:2" ht="13.5">
      <c r="A34" s="46" t="s">
        <v>64</v>
      </c>
      <c r="B34" s="71" t="s">
        <v>156</v>
      </c>
    </row>
    <row r="35" ht="12.75">
      <c r="B35" s="35" t="s">
        <v>223</v>
      </c>
    </row>
    <row r="36" ht="12.75">
      <c r="B36" s="35" t="s">
        <v>224</v>
      </c>
    </row>
    <row r="37" ht="12" customHeight="1"/>
    <row r="39" spans="1:2" ht="13.5">
      <c r="A39" s="46" t="s">
        <v>65</v>
      </c>
      <c r="B39" s="71" t="s">
        <v>86</v>
      </c>
    </row>
    <row r="40" ht="12.75">
      <c r="B40" s="35" t="s">
        <v>276</v>
      </c>
    </row>
    <row r="41" ht="12.75">
      <c r="B41" s="35" t="s">
        <v>277</v>
      </c>
    </row>
    <row r="44" spans="1:2" ht="13.5">
      <c r="A44" s="46" t="s">
        <v>70</v>
      </c>
      <c r="B44" s="71" t="s">
        <v>116</v>
      </c>
    </row>
    <row r="45" spans="1:2" ht="12.75">
      <c r="A45" s="46"/>
      <c r="B45" s="35" t="s">
        <v>337</v>
      </c>
    </row>
    <row r="46" spans="1:2" ht="12.75">
      <c r="A46" s="46"/>
      <c r="B46" s="35" t="s">
        <v>338</v>
      </c>
    </row>
    <row r="49" spans="1:2" ht="13.5">
      <c r="A49" s="45" t="s">
        <v>77</v>
      </c>
      <c r="B49" s="71" t="s">
        <v>58</v>
      </c>
    </row>
    <row r="50" spans="1:2" ht="12.75">
      <c r="A50" s="45"/>
      <c r="B50" s="35" t="s">
        <v>157</v>
      </c>
    </row>
    <row r="51" spans="4:8" ht="12.75">
      <c r="D51" s="48"/>
      <c r="E51" s="48"/>
      <c r="F51" s="48"/>
      <c r="G51" s="48"/>
      <c r="H51" s="51"/>
    </row>
    <row r="53" spans="1:2" ht="13.5">
      <c r="A53" s="46" t="s">
        <v>79</v>
      </c>
      <c r="B53" s="71" t="s">
        <v>78</v>
      </c>
    </row>
    <row r="54" spans="1:2" ht="12.75">
      <c r="A54" s="46"/>
      <c r="B54" s="35" t="s">
        <v>158</v>
      </c>
    </row>
    <row r="55" spans="1:2" ht="12.75">
      <c r="A55" s="46"/>
      <c r="B55" s="35" t="s">
        <v>278</v>
      </c>
    </row>
    <row r="56" spans="1:2" ht="12.75">
      <c r="A56" s="46"/>
      <c r="B56" s="35" t="s">
        <v>279</v>
      </c>
    </row>
    <row r="57" ht="12.75">
      <c r="B57" s="35" t="s">
        <v>280</v>
      </c>
    </row>
    <row r="58" ht="12.75">
      <c r="B58" s="35" t="s">
        <v>281</v>
      </c>
    </row>
    <row r="59" ht="12.75">
      <c r="B59" s="35" t="s">
        <v>282</v>
      </c>
    </row>
    <row r="60" ht="12.75">
      <c r="B60" s="35" t="s">
        <v>283</v>
      </c>
    </row>
    <row r="63" spans="1:8" ht="13.5">
      <c r="A63" s="46" t="s">
        <v>82</v>
      </c>
      <c r="B63" s="71" t="s">
        <v>110</v>
      </c>
      <c r="D63" s="48"/>
      <c r="E63" s="48"/>
      <c r="F63" s="48"/>
      <c r="G63" s="48"/>
      <c r="H63" s="48"/>
    </row>
    <row r="64" spans="2:8" ht="12.75">
      <c r="B64" s="35" t="s">
        <v>180</v>
      </c>
      <c r="D64" s="48"/>
      <c r="E64" s="48"/>
      <c r="F64" s="48"/>
      <c r="G64" s="48"/>
      <c r="H64" s="48"/>
    </row>
    <row r="65" spans="2:8" ht="12.75">
      <c r="B65" s="35" t="s">
        <v>181</v>
      </c>
      <c r="D65" s="48"/>
      <c r="E65" s="48"/>
      <c r="F65" s="48"/>
      <c r="G65" s="48"/>
      <c r="H65" s="48"/>
    </row>
    <row r="66" spans="4:8" ht="12.75">
      <c r="D66" s="48"/>
      <c r="E66" s="48"/>
      <c r="F66" s="48"/>
      <c r="G66" s="48"/>
      <c r="H66" s="48"/>
    </row>
    <row r="67" spans="4:8" ht="12.75">
      <c r="D67" s="48"/>
      <c r="E67" s="48"/>
      <c r="F67" s="48"/>
      <c r="G67" s="48"/>
      <c r="H67" s="48"/>
    </row>
    <row r="68" spans="1:8" ht="13.5">
      <c r="A68" s="46" t="s">
        <v>83</v>
      </c>
      <c r="B68" s="71" t="s">
        <v>88</v>
      </c>
      <c r="D68" s="48"/>
      <c r="E68" s="48"/>
      <c r="F68" s="48"/>
      <c r="G68" s="48"/>
      <c r="H68" s="48"/>
    </row>
    <row r="69" spans="1:8" ht="13.5">
      <c r="A69" s="46"/>
      <c r="B69" s="150" t="s">
        <v>296</v>
      </c>
      <c r="D69" s="48"/>
      <c r="E69" s="48"/>
      <c r="F69" s="48"/>
      <c r="G69" s="48"/>
      <c r="H69" s="48"/>
    </row>
    <row r="70" spans="1:8" ht="12.75">
      <c r="A70" s="46"/>
      <c r="B70" s="35" t="s">
        <v>326</v>
      </c>
      <c r="D70" s="48"/>
      <c r="E70" s="48"/>
      <c r="F70" s="48"/>
      <c r="G70" s="48"/>
      <c r="H70" s="48"/>
    </row>
    <row r="71" spans="1:8" ht="12.75">
      <c r="A71" s="46"/>
      <c r="B71" s="35" t="s">
        <v>297</v>
      </c>
      <c r="D71" s="48"/>
      <c r="E71" s="48"/>
      <c r="F71" s="48"/>
      <c r="G71" s="48"/>
      <c r="H71" s="48"/>
    </row>
    <row r="72" spans="1:8" ht="12.75">
      <c r="A72" s="46"/>
      <c r="B72" s="35" t="s">
        <v>327</v>
      </c>
      <c r="D72" s="48"/>
      <c r="E72" s="48"/>
      <c r="F72" s="48"/>
      <c r="G72" s="48"/>
      <c r="H72" s="48"/>
    </row>
    <row r="73" spans="1:8" ht="12.75">
      <c r="A73" s="46"/>
      <c r="D73" s="48"/>
      <c r="E73" s="48"/>
      <c r="F73" s="48"/>
      <c r="G73" s="48"/>
      <c r="H73" s="48"/>
    </row>
    <row r="74" spans="1:8" ht="12.75">
      <c r="A74" s="46"/>
      <c r="B74" s="35" t="s">
        <v>328</v>
      </c>
      <c r="D74" s="48"/>
      <c r="E74" s="48"/>
      <c r="F74" s="48"/>
      <c r="G74" s="48"/>
      <c r="H74" s="48"/>
    </row>
    <row r="75" spans="4:8" ht="12.75">
      <c r="D75" s="48"/>
      <c r="E75" s="48"/>
      <c r="F75" s="48"/>
      <c r="G75" s="48"/>
      <c r="H75" s="48"/>
    </row>
    <row r="76" spans="2:8" ht="12.75">
      <c r="B76" s="35" t="s">
        <v>298</v>
      </c>
      <c r="D76" s="48"/>
      <c r="E76" s="48"/>
      <c r="F76" s="48"/>
      <c r="G76" s="48"/>
      <c r="H76" s="48"/>
    </row>
    <row r="77" spans="2:8" ht="12.75">
      <c r="B77" s="35" t="s">
        <v>299</v>
      </c>
      <c r="D77" s="48"/>
      <c r="E77" s="48"/>
      <c r="F77" s="48"/>
      <c r="G77" s="48"/>
      <c r="H77" s="48"/>
    </row>
    <row r="78" spans="4:8" ht="12.75">
      <c r="D78" s="48"/>
      <c r="E78" s="48"/>
      <c r="F78" s="48"/>
      <c r="G78" s="48"/>
      <c r="H78" s="48"/>
    </row>
    <row r="79" spans="4:8" ht="12.75">
      <c r="D79" s="48"/>
      <c r="E79" s="48"/>
      <c r="F79" s="48"/>
      <c r="G79" s="48"/>
      <c r="H79" s="48"/>
    </row>
    <row r="80" spans="1:8" ht="13.5">
      <c r="A80" s="46" t="s">
        <v>85</v>
      </c>
      <c r="B80" s="71" t="s">
        <v>140</v>
      </c>
      <c r="D80" s="48"/>
      <c r="E80" s="48"/>
      <c r="F80" s="48"/>
      <c r="G80" s="48"/>
      <c r="H80" s="48"/>
    </row>
    <row r="81" spans="2:8" ht="12.75">
      <c r="B81" s="35" t="s">
        <v>314</v>
      </c>
      <c r="D81" s="48"/>
      <c r="E81" s="48"/>
      <c r="F81" s="48"/>
      <c r="G81" s="48"/>
      <c r="H81" s="48"/>
    </row>
    <row r="82" spans="2:8" ht="12.75">
      <c r="B82" s="35" t="s">
        <v>218</v>
      </c>
      <c r="D82" s="48"/>
      <c r="E82" s="48"/>
      <c r="F82" s="48"/>
      <c r="G82" s="48"/>
      <c r="H82" s="48"/>
    </row>
    <row r="83" spans="4:8" ht="12.75" customHeight="1">
      <c r="D83" s="48"/>
      <c r="E83" s="48"/>
      <c r="F83" s="48"/>
      <c r="G83" s="48"/>
      <c r="H83" s="48"/>
    </row>
    <row r="84" spans="2:8" ht="12.75">
      <c r="B84" s="35" t="s">
        <v>216</v>
      </c>
      <c r="D84" s="48"/>
      <c r="E84" s="48"/>
      <c r="F84" s="48"/>
      <c r="G84" s="48"/>
      <c r="H84" s="48"/>
    </row>
    <row r="85" spans="3:8" ht="12.75">
      <c r="C85" s="130" t="s">
        <v>217</v>
      </c>
      <c r="D85" s="48"/>
      <c r="E85" s="48"/>
      <c r="F85" s="48"/>
      <c r="G85" s="48"/>
      <c r="H85" s="48"/>
    </row>
    <row r="86" spans="2:8" ht="12.75">
      <c r="B86" s="46"/>
      <c r="C86" s="35" t="s">
        <v>284</v>
      </c>
      <c r="D86" s="48"/>
      <c r="E86" s="48"/>
      <c r="F86" s="48"/>
      <c r="G86" s="48"/>
      <c r="H86" s="48"/>
    </row>
    <row r="87" spans="2:8" ht="12.75">
      <c r="B87" s="46"/>
      <c r="C87" s="35" t="s">
        <v>219</v>
      </c>
      <c r="D87" s="48"/>
      <c r="E87" s="48"/>
      <c r="F87" s="48"/>
      <c r="G87" s="48"/>
      <c r="H87" s="48"/>
    </row>
    <row r="88" spans="4:8" ht="6" customHeight="1">
      <c r="D88" s="48"/>
      <c r="E88" s="48"/>
      <c r="F88" s="48"/>
      <c r="G88" s="48"/>
      <c r="H88" s="48"/>
    </row>
    <row r="89" spans="2:8" ht="12.75">
      <c r="B89" s="46"/>
      <c r="C89" s="130" t="s">
        <v>183</v>
      </c>
      <c r="D89" s="48"/>
      <c r="E89" s="48"/>
      <c r="F89" s="48"/>
      <c r="G89" s="48"/>
      <c r="H89" s="48"/>
    </row>
    <row r="90" spans="2:8" ht="12.75">
      <c r="B90" s="46"/>
      <c r="C90" s="35" t="s">
        <v>315</v>
      </c>
      <c r="D90" s="48"/>
      <c r="E90" s="48"/>
      <c r="F90" s="48"/>
      <c r="G90" s="48"/>
      <c r="H90" s="48"/>
    </row>
    <row r="91" spans="4:8" ht="12.75">
      <c r="D91" s="48"/>
      <c r="E91" s="48"/>
      <c r="F91" s="48"/>
      <c r="G91" s="48"/>
      <c r="H91" s="48"/>
    </row>
    <row r="92" spans="4:8" ht="12.75">
      <c r="D92" s="48"/>
      <c r="E92" s="48"/>
      <c r="F92" s="48"/>
      <c r="G92" s="48"/>
      <c r="H92" s="48"/>
    </row>
    <row r="93" spans="1:8" ht="13.5">
      <c r="A93" s="46" t="s">
        <v>87</v>
      </c>
      <c r="B93" s="71" t="s">
        <v>122</v>
      </c>
      <c r="D93" s="48"/>
      <c r="E93" s="48"/>
      <c r="F93" s="48"/>
      <c r="G93" s="48"/>
      <c r="H93" s="48"/>
    </row>
    <row r="94" spans="2:8" ht="12.75">
      <c r="B94" s="35" t="s">
        <v>285</v>
      </c>
      <c r="D94" s="48"/>
      <c r="E94" s="48"/>
      <c r="F94" s="48"/>
      <c r="G94" s="48"/>
      <c r="H94" s="48"/>
    </row>
    <row r="95" spans="4:8" ht="6" customHeight="1">
      <c r="D95" s="48"/>
      <c r="E95" s="48"/>
      <c r="F95" s="48"/>
      <c r="G95" s="48"/>
      <c r="H95" s="48"/>
    </row>
    <row r="96" spans="4:8" ht="12.75">
      <c r="D96" s="48"/>
      <c r="E96" s="48"/>
      <c r="F96" s="48"/>
      <c r="G96" s="48"/>
      <c r="H96" s="53" t="s">
        <v>59</v>
      </c>
    </row>
    <row r="97" spans="4:8" ht="12.75">
      <c r="D97" s="48"/>
      <c r="E97" s="48"/>
      <c r="F97" s="48"/>
      <c r="G97" s="48"/>
      <c r="H97" s="73" t="s">
        <v>286</v>
      </c>
    </row>
    <row r="98" spans="4:8" ht="12.75">
      <c r="D98" s="48"/>
      <c r="E98" s="48"/>
      <c r="F98" s="48"/>
      <c r="G98" s="48"/>
      <c r="H98" s="54" t="s">
        <v>1</v>
      </c>
    </row>
    <row r="99" spans="3:8" ht="13.5" thickBot="1">
      <c r="C99" s="35" t="s">
        <v>225</v>
      </c>
      <c r="D99" s="48"/>
      <c r="E99" s="48"/>
      <c r="F99" s="48"/>
      <c r="G99" s="48"/>
      <c r="H99" s="76">
        <v>181</v>
      </c>
    </row>
    <row r="100" spans="4:8" ht="9" customHeight="1" thickTop="1">
      <c r="D100" s="48"/>
      <c r="E100" s="48"/>
      <c r="F100" s="48"/>
      <c r="G100" s="48"/>
      <c r="H100" s="95"/>
    </row>
    <row r="101" spans="3:8" ht="12.75">
      <c r="C101" s="35" t="s">
        <v>92</v>
      </c>
      <c r="D101" s="48"/>
      <c r="E101" s="48"/>
      <c r="F101" s="48"/>
      <c r="G101" s="48"/>
      <c r="H101" s="48"/>
    </row>
    <row r="102" spans="3:8" ht="13.5" thickBot="1">
      <c r="C102" s="46" t="s">
        <v>93</v>
      </c>
      <c r="D102" s="48"/>
      <c r="E102" s="48"/>
      <c r="F102" s="48"/>
      <c r="G102" s="48"/>
      <c r="H102" s="74">
        <v>181</v>
      </c>
    </row>
    <row r="103" spans="2:8" ht="13.5" thickTop="1">
      <c r="B103" s="46"/>
      <c r="D103" s="48"/>
      <c r="E103" s="48"/>
      <c r="F103" s="48"/>
      <c r="G103" s="48"/>
      <c r="H103" s="51"/>
    </row>
    <row r="104" spans="2:8" ht="12.75">
      <c r="B104" s="46"/>
      <c r="D104" s="48"/>
      <c r="E104" s="48"/>
      <c r="F104" s="48"/>
      <c r="G104" s="48"/>
      <c r="H104" s="51"/>
    </row>
    <row r="105" spans="1:8" ht="13.5">
      <c r="A105" s="46" t="s">
        <v>89</v>
      </c>
      <c r="B105" s="71" t="s">
        <v>123</v>
      </c>
      <c r="D105" s="48"/>
      <c r="E105" s="48"/>
      <c r="F105" s="48"/>
      <c r="G105" s="48"/>
      <c r="H105" s="48"/>
    </row>
    <row r="106" spans="1:8" ht="12.75" hidden="1">
      <c r="A106" s="46" t="s">
        <v>124</v>
      </c>
      <c r="B106" s="35" t="s">
        <v>125</v>
      </c>
      <c r="D106" s="48"/>
      <c r="E106" s="48"/>
      <c r="F106" s="48"/>
      <c r="G106" s="48"/>
      <c r="H106" s="4" t="s">
        <v>126</v>
      </c>
    </row>
    <row r="107" spans="4:10" ht="12.75" hidden="1">
      <c r="D107" s="48"/>
      <c r="E107" s="48"/>
      <c r="F107" s="48"/>
      <c r="G107" s="48"/>
      <c r="H107" s="53" t="s">
        <v>127</v>
      </c>
      <c r="I107" s="3"/>
      <c r="J107" s="4"/>
    </row>
    <row r="108" spans="4:10" ht="12.75" hidden="1">
      <c r="D108" s="48"/>
      <c r="E108" s="48"/>
      <c r="F108" s="48"/>
      <c r="G108" s="48"/>
      <c r="H108" s="53" t="s">
        <v>128</v>
      </c>
      <c r="I108" s="3"/>
      <c r="J108" s="4"/>
    </row>
    <row r="109" spans="2:10" ht="12.75" hidden="1">
      <c r="B109" s="35" t="s">
        <v>129</v>
      </c>
      <c r="D109" s="48"/>
      <c r="E109" s="48"/>
      <c r="F109" s="48"/>
      <c r="G109" s="48"/>
      <c r="H109" s="54" t="s">
        <v>34</v>
      </c>
      <c r="I109" s="3"/>
      <c r="J109" s="47"/>
    </row>
    <row r="110" spans="4:10" ht="6" customHeight="1" hidden="1">
      <c r="D110" s="48"/>
      <c r="E110" s="48"/>
      <c r="F110" s="48"/>
      <c r="G110" s="48"/>
      <c r="H110" s="54"/>
      <c r="I110" s="3"/>
      <c r="J110" s="47"/>
    </row>
    <row r="111" spans="2:8" ht="12.75" hidden="1">
      <c r="B111" s="46" t="s">
        <v>130</v>
      </c>
      <c r="D111" s="48"/>
      <c r="E111" s="48"/>
      <c r="F111" s="48"/>
      <c r="G111" s="48"/>
      <c r="H111" s="48">
        <f>27062621+2224296</f>
        <v>29286917</v>
      </c>
    </row>
    <row r="112" spans="2:8" ht="12.75" hidden="1">
      <c r="B112" s="46" t="s">
        <v>131</v>
      </c>
      <c r="D112" s="48"/>
      <c r="E112" s="48"/>
      <c r="F112" s="48"/>
      <c r="G112" s="48"/>
      <c r="H112" s="48">
        <v>2206000</v>
      </c>
    </row>
    <row r="113" spans="2:8" ht="12.75" hidden="1">
      <c r="B113" s="46" t="s">
        <v>132</v>
      </c>
      <c r="D113" s="48"/>
      <c r="E113" s="48"/>
      <c r="F113" s="48"/>
      <c r="G113" s="48"/>
      <c r="H113" s="48">
        <v>50000</v>
      </c>
    </row>
    <row r="114" spans="2:8" ht="12.75" hidden="1">
      <c r="B114" s="46" t="s">
        <v>133</v>
      </c>
      <c r="D114" s="48"/>
      <c r="E114" s="48"/>
      <c r="F114" s="48"/>
      <c r="G114" s="48"/>
      <c r="H114" s="48">
        <v>2129083</v>
      </c>
    </row>
    <row r="115" spans="2:8" ht="13.5" hidden="1" thickBot="1">
      <c r="B115" s="46"/>
      <c r="D115" s="48"/>
      <c r="E115" s="48"/>
      <c r="F115" s="48"/>
      <c r="G115" s="48"/>
      <c r="H115" s="75">
        <f>SUM(H111:H114)</f>
        <v>33672000</v>
      </c>
    </row>
    <row r="116" spans="2:8" ht="12.75" hidden="1">
      <c r="B116" s="46"/>
      <c r="D116" s="48"/>
      <c r="E116" s="48"/>
      <c r="F116" s="48"/>
      <c r="G116" s="48"/>
      <c r="H116" s="48"/>
    </row>
    <row r="117" spans="1:10" ht="12.75">
      <c r="A117" s="46"/>
      <c r="B117" s="35" t="s">
        <v>165</v>
      </c>
      <c r="D117" s="48"/>
      <c r="E117" s="48"/>
      <c r="F117" s="48"/>
      <c r="G117" s="48"/>
      <c r="H117" s="4"/>
      <c r="I117"/>
      <c r="J117"/>
    </row>
    <row r="118" spans="4:8" ht="12.75">
      <c r="D118" s="48"/>
      <c r="E118" s="48"/>
      <c r="F118" s="48"/>
      <c r="G118" s="48"/>
      <c r="H118" s="48"/>
    </row>
    <row r="119" spans="4:8" ht="12.75">
      <c r="D119" s="48"/>
      <c r="E119" s="48"/>
      <c r="F119" s="48"/>
      <c r="G119" s="48"/>
      <c r="H119" s="48"/>
    </row>
    <row r="120" spans="1:8" ht="13.5">
      <c r="A120" s="46" t="s">
        <v>91</v>
      </c>
      <c r="B120" s="71" t="s">
        <v>185</v>
      </c>
      <c r="D120" s="48"/>
      <c r="E120" s="48"/>
      <c r="F120" s="48"/>
      <c r="G120" s="48"/>
      <c r="H120" s="48"/>
    </row>
    <row r="121" spans="2:8" ht="12.75" customHeight="1">
      <c r="B121" s="35" t="s">
        <v>287</v>
      </c>
      <c r="D121" s="48"/>
      <c r="E121" s="48"/>
      <c r="F121" s="48"/>
      <c r="G121" s="48"/>
      <c r="H121" s="48"/>
    </row>
    <row r="122" spans="2:8" ht="12.75" customHeight="1">
      <c r="B122" s="35" t="s">
        <v>288</v>
      </c>
      <c r="D122" s="48"/>
      <c r="E122" s="48"/>
      <c r="F122" s="48"/>
      <c r="G122" s="48"/>
      <c r="H122" s="48"/>
    </row>
    <row r="123" spans="2:8" ht="12.75" customHeight="1">
      <c r="B123" s="35" t="s">
        <v>289</v>
      </c>
      <c r="D123" s="48"/>
      <c r="E123" s="48"/>
      <c r="F123" s="48"/>
      <c r="G123" s="48"/>
      <c r="H123" s="48"/>
    </row>
    <row r="124" spans="2:8" ht="12.75" customHeight="1">
      <c r="B124" s="35" t="s">
        <v>290</v>
      </c>
      <c r="D124" s="48"/>
      <c r="E124" s="48"/>
      <c r="F124" s="48"/>
      <c r="G124" s="48"/>
      <c r="H124" s="48"/>
    </row>
    <row r="125" spans="4:8" ht="12.75" customHeight="1">
      <c r="D125" s="48"/>
      <c r="E125" s="48"/>
      <c r="F125" s="48"/>
      <c r="G125" s="48"/>
      <c r="H125" s="48"/>
    </row>
    <row r="126" spans="2:8" ht="12.75" customHeight="1">
      <c r="B126" s="35" t="s">
        <v>316</v>
      </c>
      <c r="D126" s="48"/>
      <c r="E126" s="48"/>
      <c r="F126" s="48"/>
      <c r="G126" s="48"/>
      <c r="H126" s="48"/>
    </row>
    <row r="127" spans="2:8" ht="12.75" customHeight="1">
      <c r="B127" s="35" t="s">
        <v>317</v>
      </c>
      <c r="D127" s="48"/>
      <c r="E127" s="48"/>
      <c r="F127" s="48"/>
      <c r="G127" s="48"/>
      <c r="H127" s="48"/>
    </row>
    <row r="128" spans="4:8" ht="12.75" customHeight="1">
      <c r="D128" s="48"/>
      <c r="E128" s="48"/>
      <c r="F128" s="48"/>
      <c r="G128" s="48"/>
      <c r="H128" s="48"/>
    </row>
    <row r="129" spans="4:8" ht="12.75" customHeight="1">
      <c r="D129" s="48"/>
      <c r="E129" s="48"/>
      <c r="F129" s="48"/>
      <c r="G129" s="48"/>
      <c r="H129" s="48"/>
    </row>
    <row r="130" spans="1:8" ht="13.5">
      <c r="A130" s="46" t="s">
        <v>94</v>
      </c>
      <c r="B130" s="71" t="s">
        <v>108</v>
      </c>
      <c r="D130" s="48"/>
      <c r="E130" s="48"/>
      <c r="F130" s="48"/>
      <c r="G130" s="48"/>
      <c r="H130" s="48"/>
    </row>
    <row r="131" spans="2:8" ht="12.75">
      <c r="B131" s="35" t="s">
        <v>293</v>
      </c>
      <c r="D131" s="48"/>
      <c r="E131" s="48"/>
      <c r="F131" s="48"/>
      <c r="G131" s="48"/>
      <c r="H131" s="48"/>
    </row>
    <row r="132" spans="2:8" ht="12.75">
      <c r="B132" s="35" t="s">
        <v>294</v>
      </c>
      <c r="D132" s="48"/>
      <c r="E132" s="48"/>
      <c r="F132" s="48"/>
      <c r="G132" s="48"/>
      <c r="H132" s="48"/>
    </row>
    <row r="133" spans="2:8" ht="12.75">
      <c r="B133" s="35" t="s">
        <v>295</v>
      </c>
      <c r="D133" s="48"/>
      <c r="E133" s="48"/>
      <c r="F133" s="48"/>
      <c r="G133" s="48"/>
      <c r="H133" s="48"/>
    </row>
    <row r="134" spans="4:8" ht="12.75">
      <c r="D134" s="48"/>
      <c r="E134" s="48"/>
      <c r="F134" s="48"/>
      <c r="G134" s="48"/>
      <c r="H134" s="48"/>
    </row>
    <row r="135" spans="2:8" ht="12.75">
      <c r="B135" s="35" t="s">
        <v>342</v>
      </c>
      <c r="D135" s="48"/>
      <c r="E135" s="48"/>
      <c r="F135" s="48"/>
      <c r="G135" s="48"/>
      <c r="H135" s="48"/>
    </row>
    <row r="136" spans="2:8" ht="12.75">
      <c r="B136" s="35" t="s">
        <v>343</v>
      </c>
      <c r="D136" s="48"/>
      <c r="E136" s="48"/>
      <c r="F136" s="48"/>
      <c r="G136" s="48"/>
      <c r="H136" s="48"/>
    </row>
    <row r="137" spans="2:8" ht="12.75">
      <c r="B137" s="35" t="s">
        <v>345</v>
      </c>
      <c r="D137" s="48"/>
      <c r="E137" s="48"/>
      <c r="F137" s="48"/>
      <c r="G137" s="48"/>
      <c r="H137" s="48"/>
    </row>
    <row r="138" spans="4:8" ht="12.75">
      <c r="D138" s="48"/>
      <c r="E138" s="48"/>
      <c r="F138" s="48"/>
      <c r="G138" s="48"/>
      <c r="H138" s="48"/>
    </row>
    <row r="139" spans="4:8" ht="12.75">
      <c r="D139" s="48"/>
      <c r="E139" s="48"/>
      <c r="F139" s="48"/>
      <c r="G139" s="48"/>
      <c r="H139" s="48"/>
    </row>
    <row r="140" spans="1:8" ht="13.5">
      <c r="A140" s="46" t="s">
        <v>95</v>
      </c>
      <c r="B140" s="71" t="s">
        <v>102</v>
      </c>
      <c r="C140" s="3"/>
      <c r="D140" s="58"/>
      <c r="E140" s="58"/>
      <c r="F140" s="58"/>
      <c r="G140" s="58"/>
      <c r="H140" s="48"/>
    </row>
    <row r="141" spans="4:8" ht="12.75">
      <c r="D141" s="48"/>
      <c r="E141" s="48"/>
      <c r="F141" s="48"/>
      <c r="G141" s="48"/>
      <c r="H141" s="48"/>
    </row>
    <row r="142" spans="2:8" ht="13.5">
      <c r="B142" s="59"/>
      <c r="C142" s="60"/>
      <c r="D142" s="61"/>
      <c r="E142" s="62"/>
      <c r="F142" s="151" t="s">
        <v>84</v>
      </c>
      <c r="G142" s="59"/>
      <c r="H142" s="154" t="s">
        <v>103</v>
      </c>
    </row>
    <row r="143" spans="2:8" ht="13.5">
      <c r="B143" s="63"/>
      <c r="C143" s="52"/>
      <c r="D143" s="51"/>
      <c r="E143" s="64"/>
      <c r="F143" s="152" t="s">
        <v>104</v>
      </c>
      <c r="G143" s="63"/>
      <c r="H143" s="155" t="s">
        <v>104</v>
      </c>
    </row>
    <row r="144" spans="2:8" ht="13.5">
      <c r="B144" s="63"/>
      <c r="C144" s="52"/>
      <c r="D144" s="51"/>
      <c r="E144" s="64"/>
      <c r="F144" s="152" t="s">
        <v>286</v>
      </c>
      <c r="G144" s="63"/>
      <c r="H144" s="155" t="s">
        <v>291</v>
      </c>
    </row>
    <row r="145" spans="2:8" ht="13.5">
      <c r="B145" s="65"/>
      <c r="C145" s="66"/>
      <c r="D145" s="55"/>
      <c r="E145" s="67"/>
      <c r="F145" s="153" t="s">
        <v>1</v>
      </c>
      <c r="G145" s="65"/>
      <c r="H145" s="156" t="s">
        <v>1</v>
      </c>
    </row>
    <row r="146" spans="2:8" ht="15" customHeight="1">
      <c r="B146" s="68" t="s">
        <v>55</v>
      </c>
      <c r="C146" s="50"/>
      <c r="D146" s="49"/>
      <c r="E146" s="69"/>
      <c r="F146" s="70">
        <v>30175</v>
      </c>
      <c r="G146" s="70"/>
      <c r="H146" s="129">
        <v>20210</v>
      </c>
    </row>
    <row r="147" spans="2:8" ht="15" customHeight="1">
      <c r="B147" s="68" t="s">
        <v>105</v>
      </c>
      <c r="C147" s="50"/>
      <c r="D147" s="49"/>
      <c r="E147" s="69"/>
      <c r="F147" s="70">
        <v>5352</v>
      </c>
      <c r="G147" s="70"/>
      <c r="H147" s="129">
        <v>3682</v>
      </c>
    </row>
    <row r="148" spans="2:8" ht="15" customHeight="1">
      <c r="B148" s="68" t="s">
        <v>106</v>
      </c>
      <c r="C148" s="50"/>
      <c r="D148" s="49"/>
      <c r="E148" s="69"/>
      <c r="F148" s="70">
        <v>4292</v>
      </c>
      <c r="G148" s="70"/>
      <c r="H148" s="129">
        <v>2938</v>
      </c>
    </row>
    <row r="149" spans="2:8" ht="12.75" customHeight="1">
      <c r="B149" s="52"/>
      <c r="C149" s="52"/>
      <c r="D149" s="51"/>
      <c r="E149" s="51"/>
      <c r="F149" s="51"/>
      <c r="G149" s="51"/>
      <c r="H149" s="51"/>
    </row>
    <row r="150" spans="2:8" ht="12.75">
      <c r="B150" s="121" t="s">
        <v>333</v>
      </c>
      <c r="C150" s="52"/>
      <c r="D150" s="51"/>
      <c r="E150" s="51"/>
      <c r="F150" s="51"/>
      <c r="G150" s="51"/>
      <c r="H150" s="51"/>
    </row>
    <row r="151" spans="2:8" ht="12.75">
      <c r="B151" s="121" t="s">
        <v>334</v>
      </c>
      <c r="C151" s="52"/>
      <c r="D151" s="51"/>
      <c r="E151" s="51"/>
      <c r="F151" s="51"/>
      <c r="G151" s="51"/>
      <c r="H151" s="51"/>
    </row>
    <row r="152" spans="2:8" ht="12.75">
      <c r="B152" s="121"/>
      <c r="C152" s="52"/>
      <c r="D152" s="51"/>
      <c r="E152" s="51"/>
      <c r="F152" s="51"/>
      <c r="G152" s="51"/>
      <c r="H152" s="51"/>
    </row>
    <row r="153" spans="3:8" ht="12.75">
      <c r="C153" s="52"/>
      <c r="D153" s="51"/>
      <c r="E153" s="51"/>
      <c r="F153" s="51"/>
      <c r="G153" s="51"/>
      <c r="H153" s="51"/>
    </row>
    <row r="154" spans="1:8" ht="13.5">
      <c r="A154" s="46" t="s">
        <v>98</v>
      </c>
      <c r="B154" s="71" t="s">
        <v>112</v>
      </c>
      <c r="D154" s="48"/>
      <c r="E154" s="48"/>
      <c r="F154" s="48"/>
      <c r="G154" s="48"/>
      <c r="H154" s="48"/>
    </row>
    <row r="155" spans="1:8" ht="12.75">
      <c r="A155" s="46"/>
      <c r="B155" s="35" t="s">
        <v>292</v>
      </c>
      <c r="D155" s="48"/>
      <c r="E155" s="48"/>
      <c r="F155" s="48"/>
      <c r="G155" s="48"/>
      <c r="H155" s="48"/>
    </row>
    <row r="156" spans="1:8" ht="12.75">
      <c r="A156" s="46"/>
      <c r="D156" s="48"/>
      <c r="E156" s="48"/>
      <c r="F156" s="48"/>
      <c r="G156" s="48"/>
      <c r="H156" s="48"/>
    </row>
    <row r="157" spans="1:8" ht="12.75" customHeight="1">
      <c r="A157" s="46"/>
      <c r="D157" s="48"/>
      <c r="E157" s="48"/>
      <c r="F157" s="48"/>
      <c r="G157" s="48"/>
      <c r="H157" s="48"/>
    </row>
    <row r="158" spans="1:8" ht="27" customHeight="1" hidden="1">
      <c r="A158" s="46"/>
      <c r="D158" s="48"/>
      <c r="E158" s="48"/>
      <c r="F158" s="48"/>
      <c r="G158" s="48"/>
      <c r="H158" s="48"/>
    </row>
    <row r="159" spans="1:8" ht="12.75" hidden="1">
      <c r="A159" s="46"/>
      <c r="D159" s="48"/>
      <c r="E159" s="48"/>
      <c r="F159" s="48"/>
      <c r="G159" s="48"/>
      <c r="H159" s="48"/>
    </row>
    <row r="160" spans="1:8" ht="12.75" hidden="1">
      <c r="A160" s="46"/>
      <c r="D160" s="48"/>
      <c r="E160" s="48"/>
      <c r="F160" s="48"/>
      <c r="G160" s="48"/>
      <c r="H160" s="48"/>
    </row>
    <row r="161" spans="1:8" ht="12.75" hidden="1">
      <c r="A161" s="46"/>
      <c r="D161" s="48"/>
      <c r="E161" s="48"/>
      <c r="F161" s="48"/>
      <c r="G161" s="48"/>
      <c r="H161" s="48"/>
    </row>
    <row r="162" spans="1:8" ht="12.75" hidden="1">
      <c r="A162" s="46"/>
      <c r="D162" s="48"/>
      <c r="E162" s="48"/>
      <c r="F162" s="48"/>
      <c r="G162" s="48"/>
      <c r="H162" s="48"/>
    </row>
    <row r="163" spans="1:8" ht="13.5">
      <c r="A163" s="46" t="s">
        <v>101</v>
      </c>
      <c r="B163" s="71" t="s">
        <v>114</v>
      </c>
      <c r="D163" s="48"/>
      <c r="E163" s="48"/>
      <c r="F163" s="48"/>
      <c r="G163" s="48"/>
      <c r="H163" s="48"/>
    </row>
    <row r="164" spans="2:8" ht="12.75">
      <c r="B164" s="35" t="s">
        <v>141</v>
      </c>
      <c r="D164" s="48"/>
      <c r="E164" s="48"/>
      <c r="F164" s="48"/>
      <c r="G164" s="48"/>
      <c r="H164" s="48"/>
    </row>
    <row r="165" spans="4:8" ht="12.75">
      <c r="D165" s="48"/>
      <c r="E165" s="48"/>
      <c r="F165" s="48"/>
      <c r="G165" s="48"/>
      <c r="H165" s="48"/>
    </row>
    <row r="166" spans="4:8" ht="12.75">
      <c r="D166" s="48"/>
      <c r="E166" s="48"/>
      <c r="F166" s="48"/>
      <c r="G166" s="48"/>
      <c r="H166" s="48"/>
    </row>
    <row r="167" spans="1:8" ht="13.5">
      <c r="A167" s="45" t="s">
        <v>107</v>
      </c>
      <c r="B167" s="71" t="s">
        <v>9</v>
      </c>
      <c r="D167" s="48"/>
      <c r="E167" s="48"/>
      <c r="F167" s="48"/>
      <c r="G167" s="48"/>
      <c r="H167" s="48"/>
    </row>
    <row r="168" spans="1:10" ht="12.75">
      <c r="A168" s="45"/>
      <c r="B168" s="3"/>
      <c r="D168" s="164" t="s">
        <v>174</v>
      </c>
      <c r="E168" s="164"/>
      <c r="F168" s="164"/>
      <c r="G168" s="48"/>
      <c r="H168" s="164" t="s">
        <v>175</v>
      </c>
      <c r="I168" s="164"/>
      <c r="J168" s="164"/>
    </row>
    <row r="169" spans="4:10" ht="12.75">
      <c r="D169" s="164" t="s">
        <v>4</v>
      </c>
      <c r="E169" s="164"/>
      <c r="F169" s="164"/>
      <c r="G169" s="48"/>
      <c r="H169" s="164" t="s">
        <v>256</v>
      </c>
      <c r="I169" s="164"/>
      <c r="J169" s="164"/>
    </row>
    <row r="170" spans="4:10" ht="12.75">
      <c r="D170" s="53" t="s">
        <v>286</v>
      </c>
      <c r="E170" s="54"/>
      <c r="F170" s="53" t="s">
        <v>222</v>
      </c>
      <c r="G170" s="54"/>
      <c r="H170" s="53" t="s">
        <v>286</v>
      </c>
      <c r="I170" s="47"/>
      <c r="J170" s="4" t="s">
        <v>222</v>
      </c>
    </row>
    <row r="171" spans="4:10" ht="12.75">
      <c r="D171" s="53" t="s">
        <v>1</v>
      </c>
      <c r="E171" s="54"/>
      <c r="F171" s="53" t="s">
        <v>1</v>
      </c>
      <c r="G171" s="54"/>
      <c r="H171" s="53" t="s">
        <v>1</v>
      </c>
      <c r="I171" s="47"/>
      <c r="J171" s="4" t="s">
        <v>1</v>
      </c>
    </row>
    <row r="172" spans="2:8" ht="12.75">
      <c r="B172" s="35" t="s">
        <v>66</v>
      </c>
      <c r="D172" s="48"/>
      <c r="E172" s="48"/>
      <c r="F172" s="48"/>
      <c r="G172" s="48"/>
      <c r="H172" s="48"/>
    </row>
    <row r="173" spans="2:10" ht="12.75">
      <c r="B173" s="46" t="s">
        <v>67</v>
      </c>
      <c r="D173" s="48">
        <v>1060</v>
      </c>
      <c r="E173" s="48"/>
      <c r="F173" s="48">
        <v>1172</v>
      </c>
      <c r="G173" s="48"/>
      <c r="H173" s="48">
        <v>2251</v>
      </c>
      <c r="I173" s="48"/>
      <c r="J173" s="48">
        <v>2471</v>
      </c>
    </row>
    <row r="174" spans="2:10" ht="12.75">
      <c r="B174" s="46" t="s">
        <v>68</v>
      </c>
      <c r="D174" s="55">
        <v>202</v>
      </c>
      <c r="E174" s="55"/>
      <c r="F174" s="55">
        <v>308</v>
      </c>
      <c r="G174" s="55"/>
      <c r="H174" s="55">
        <v>561</v>
      </c>
      <c r="I174" s="55"/>
      <c r="J174" s="55">
        <v>786</v>
      </c>
    </row>
    <row r="175" spans="4:10" ht="12.75">
      <c r="D175" s="48">
        <f>SUM(D173:D174)</f>
        <v>1262</v>
      </c>
      <c r="E175" s="48"/>
      <c r="F175" s="48">
        <f>SUM(F173:F174)</f>
        <v>1480</v>
      </c>
      <c r="G175" s="48"/>
      <c r="H175" s="48">
        <f>SUM(H173:H174)</f>
        <v>2812</v>
      </c>
      <c r="I175" s="48"/>
      <c r="J175" s="48">
        <f>SUM(J173:J174)</f>
        <v>3257</v>
      </c>
    </row>
    <row r="176" spans="2:10" ht="12.75">
      <c r="B176" s="35" t="s">
        <v>69</v>
      </c>
      <c r="D176" s="48"/>
      <c r="E176" s="48"/>
      <c r="F176" s="48"/>
      <c r="G176" s="48"/>
      <c r="H176" s="48"/>
      <c r="I176" s="48"/>
      <c r="J176" s="48"/>
    </row>
    <row r="177" spans="2:10" ht="12.75">
      <c r="B177" s="46" t="s">
        <v>67</v>
      </c>
      <c r="D177" s="115">
        <v>-202</v>
      </c>
      <c r="E177" s="48"/>
      <c r="F177" s="115">
        <v>36</v>
      </c>
      <c r="G177" s="48"/>
      <c r="H177" s="115">
        <v>-292</v>
      </c>
      <c r="I177" s="48"/>
      <c r="J177" s="115">
        <v>29</v>
      </c>
    </row>
    <row r="178" spans="2:10" ht="12.75">
      <c r="B178" s="46" t="s">
        <v>68</v>
      </c>
      <c r="D178" s="115">
        <v>0</v>
      </c>
      <c r="E178" s="48"/>
      <c r="F178" s="115">
        <v>0</v>
      </c>
      <c r="G178" s="48"/>
      <c r="H178" s="115">
        <v>0</v>
      </c>
      <c r="I178" s="48"/>
      <c r="J178" s="115">
        <v>8</v>
      </c>
    </row>
    <row r="179" spans="4:10" ht="12.75">
      <c r="D179" s="49">
        <f>SUM(D175:D178)</f>
        <v>1060</v>
      </c>
      <c r="E179" s="49"/>
      <c r="F179" s="49">
        <f>SUM(F175:F178)</f>
        <v>1516</v>
      </c>
      <c r="G179" s="49"/>
      <c r="H179" s="49">
        <f>SUM(H175:H178)</f>
        <v>2520</v>
      </c>
      <c r="I179" s="49"/>
      <c r="J179" s="49">
        <f>SUM(J175:J178)</f>
        <v>3294</v>
      </c>
    </row>
    <row r="180" spans="4:10" ht="12.75">
      <c r="D180" s="51"/>
      <c r="E180" s="51"/>
      <c r="F180" s="51"/>
      <c r="G180" s="51"/>
      <c r="H180" s="51"/>
      <c r="I180" s="51"/>
      <c r="J180" s="51"/>
    </row>
    <row r="181" spans="2:10" ht="12.75">
      <c r="B181" s="35" t="s">
        <v>182</v>
      </c>
      <c r="D181" s="51"/>
      <c r="E181" s="51"/>
      <c r="F181" s="51"/>
      <c r="G181" s="51"/>
      <c r="H181" s="51"/>
      <c r="I181" s="51"/>
      <c r="J181" s="51"/>
    </row>
    <row r="182" spans="4:10" ht="12.75" customHeight="1">
      <c r="D182" s="164" t="s">
        <v>174</v>
      </c>
      <c r="E182" s="164"/>
      <c r="F182" s="164"/>
      <c r="G182" s="103"/>
      <c r="H182" s="164" t="s">
        <v>175</v>
      </c>
      <c r="I182" s="164"/>
      <c r="J182" s="164"/>
    </row>
    <row r="183" spans="4:12" ht="12.75" customHeight="1">
      <c r="D183" s="165" t="s">
        <v>4</v>
      </c>
      <c r="E183" s="165"/>
      <c r="F183" s="165"/>
      <c r="H183" s="164" t="s">
        <v>256</v>
      </c>
      <c r="I183" s="164"/>
      <c r="J183" s="164"/>
      <c r="K183" s="103"/>
      <c r="L183" s="103"/>
    </row>
    <row r="184" spans="4:10" ht="12.75" customHeight="1">
      <c r="D184" s="53" t="s">
        <v>286</v>
      </c>
      <c r="E184" s="54"/>
      <c r="F184" s="53" t="s">
        <v>222</v>
      </c>
      <c r="H184" s="53" t="s">
        <v>286</v>
      </c>
      <c r="I184" s="54"/>
      <c r="J184" s="53" t="s">
        <v>222</v>
      </c>
    </row>
    <row r="185" spans="4:10" ht="12.75" customHeight="1">
      <c r="D185" s="53" t="s">
        <v>1</v>
      </c>
      <c r="E185" s="54"/>
      <c r="F185" s="53" t="s">
        <v>1</v>
      </c>
      <c r="H185" s="53" t="s">
        <v>1</v>
      </c>
      <c r="I185" s="54"/>
      <c r="J185" s="53" t="s">
        <v>1</v>
      </c>
    </row>
    <row r="186" spans="3:10" ht="12.75" customHeight="1">
      <c r="C186" s="35" t="s">
        <v>186</v>
      </c>
      <c r="D186" s="53"/>
      <c r="E186" s="54"/>
      <c r="F186" s="53"/>
      <c r="H186" s="53"/>
      <c r="I186" s="54"/>
      <c r="J186" s="53"/>
    </row>
    <row r="187" spans="3:10" ht="12.75">
      <c r="C187" s="35" t="s">
        <v>187</v>
      </c>
      <c r="D187" s="104">
        <v>5352</v>
      </c>
      <c r="E187" s="95"/>
      <c r="F187" s="105">
        <v>6596</v>
      </c>
      <c r="G187" s="72"/>
      <c r="H187" s="104">
        <v>12610</v>
      </c>
      <c r="I187" s="95"/>
      <c r="J187" s="104">
        <v>14469</v>
      </c>
    </row>
    <row r="188" spans="3:10" ht="12.75">
      <c r="C188" s="35" t="s">
        <v>188</v>
      </c>
      <c r="D188" s="95"/>
      <c r="E188" s="95"/>
      <c r="F188" s="72"/>
      <c r="G188" s="72"/>
      <c r="H188" s="95"/>
      <c r="I188" s="95"/>
      <c r="J188" s="95"/>
    </row>
    <row r="189" spans="3:10" ht="12.75">
      <c r="C189" s="35" t="s">
        <v>189</v>
      </c>
      <c r="D189" s="95">
        <v>1499</v>
      </c>
      <c r="E189" s="95"/>
      <c r="F189" s="72">
        <v>1847</v>
      </c>
      <c r="G189" s="72"/>
      <c r="H189" s="95">
        <v>3531</v>
      </c>
      <c r="I189" s="95"/>
      <c r="J189" s="95">
        <v>4051</v>
      </c>
    </row>
    <row r="190" spans="3:10" ht="12.75">
      <c r="C190" s="35" t="s">
        <v>335</v>
      </c>
      <c r="D190" s="95"/>
      <c r="E190" s="95"/>
      <c r="F190" s="72"/>
      <c r="G190" s="72"/>
      <c r="H190" s="95"/>
      <c r="I190" s="95"/>
      <c r="J190" s="95"/>
    </row>
    <row r="191" spans="3:10" ht="12.75">
      <c r="C191" s="35" t="s">
        <v>323</v>
      </c>
      <c r="D191" s="95">
        <v>-113</v>
      </c>
      <c r="E191" s="95"/>
      <c r="F191" s="117">
        <v>-10</v>
      </c>
      <c r="G191" s="72"/>
      <c r="H191" s="95">
        <f>-64-381</f>
        <v>-445</v>
      </c>
      <c r="I191" s="95"/>
      <c r="J191" s="116">
        <v>-62</v>
      </c>
    </row>
    <row r="192" spans="3:10" ht="12.75">
      <c r="C192" s="35" t="s">
        <v>220</v>
      </c>
      <c r="D192" s="95"/>
      <c r="E192" s="95"/>
      <c r="F192" s="117"/>
      <c r="G192" s="72"/>
      <c r="H192" s="95"/>
      <c r="I192" s="95"/>
      <c r="J192" s="116"/>
    </row>
    <row r="193" spans="3:10" ht="12.75">
      <c r="C193" s="35" t="s">
        <v>208</v>
      </c>
      <c r="D193" s="95">
        <v>-31</v>
      </c>
      <c r="E193" s="95"/>
      <c r="F193" s="117">
        <v>-31</v>
      </c>
      <c r="G193" s="72"/>
      <c r="H193" s="95">
        <v>-196</v>
      </c>
      <c r="I193" s="95"/>
      <c r="J193" s="116">
        <v>-103</v>
      </c>
    </row>
    <row r="194" spans="3:10" ht="12.75">
      <c r="C194" s="35" t="s">
        <v>190</v>
      </c>
      <c r="D194" s="95"/>
      <c r="E194" s="95"/>
      <c r="F194" s="72"/>
      <c r="G194" s="72"/>
      <c r="H194" s="95"/>
      <c r="I194" s="95"/>
      <c r="J194" s="95"/>
    </row>
    <row r="195" spans="3:10" ht="12.75">
      <c r="C195" s="35" t="s">
        <v>191</v>
      </c>
      <c r="D195" s="95">
        <v>69</v>
      </c>
      <c r="E195" s="95"/>
      <c r="F195" s="72">
        <v>14</v>
      </c>
      <c r="G195" s="72"/>
      <c r="H195" s="95">
        <v>211</v>
      </c>
      <c r="I195" s="95"/>
      <c r="J195" s="95">
        <v>237</v>
      </c>
    </row>
    <row r="196" spans="3:10" ht="12.75">
      <c r="C196" s="35" t="s">
        <v>192</v>
      </c>
      <c r="D196" s="95"/>
      <c r="E196" s="95"/>
      <c r="F196" s="72"/>
      <c r="G196" s="72"/>
      <c r="H196" s="95"/>
      <c r="I196" s="95"/>
      <c r="J196" s="95"/>
    </row>
    <row r="197" spans="3:10" ht="12.75">
      <c r="C197" s="35" t="s">
        <v>193</v>
      </c>
      <c r="D197" s="95">
        <v>-1</v>
      </c>
      <c r="E197" s="95"/>
      <c r="F197" s="72">
        <v>-10</v>
      </c>
      <c r="G197" s="72"/>
      <c r="H197" s="95">
        <f>-397+381</f>
        <v>-16</v>
      </c>
      <c r="I197" s="95"/>
      <c r="J197" s="95">
        <v>-30</v>
      </c>
    </row>
    <row r="198" spans="3:10" ht="12.75">
      <c r="C198" s="35" t="s">
        <v>194</v>
      </c>
      <c r="D198" s="95"/>
      <c r="E198" s="95"/>
      <c r="F198" s="72"/>
      <c r="G198" s="72"/>
      <c r="H198" s="95"/>
      <c r="I198" s="95"/>
      <c r="J198" s="95"/>
    </row>
    <row r="199" spans="3:10" ht="12.75">
      <c r="C199" s="35" t="s">
        <v>195</v>
      </c>
      <c r="D199" s="95">
        <v>-37</v>
      </c>
      <c r="E199" s="95"/>
      <c r="F199" s="72">
        <v>-327</v>
      </c>
      <c r="G199" s="72"/>
      <c r="H199" s="95">
        <v>-132</v>
      </c>
      <c r="I199" s="95"/>
      <c r="J199" s="95">
        <v>-775</v>
      </c>
    </row>
    <row r="200" spans="3:10" ht="12.75">
      <c r="C200" s="35" t="s">
        <v>209</v>
      </c>
      <c r="D200" s="95"/>
      <c r="E200" s="95"/>
      <c r="F200" s="72"/>
      <c r="G200" s="72"/>
      <c r="H200" s="95"/>
      <c r="I200" s="95"/>
      <c r="J200" s="95"/>
    </row>
    <row r="201" spans="3:10" ht="12.75">
      <c r="C201" s="35" t="s">
        <v>210</v>
      </c>
      <c r="D201" s="116">
        <v>-35</v>
      </c>
      <c r="E201" s="95"/>
      <c r="F201" s="133">
        <v>-5</v>
      </c>
      <c r="G201" s="72"/>
      <c r="H201" s="116">
        <v>8</v>
      </c>
      <c r="I201" s="95"/>
      <c r="J201" s="116">
        <v>0</v>
      </c>
    </row>
    <row r="202" spans="3:10" ht="12.75">
      <c r="C202" s="35" t="s">
        <v>320</v>
      </c>
      <c r="D202" s="116"/>
      <c r="E202" s="95"/>
      <c r="F202" s="133"/>
      <c r="G202" s="72"/>
      <c r="H202" s="116"/>
      <c r="I202" s="95"/>
      <c r="J202" s="116"/>
    </row>
    <row r="203" spans="3:10" ht="12.75">
      <c r="C203" s="35" t="s">
        <v>321</v>
      </c>
      <c r="D203" s="116">
        <v>-18</v>
      </c>
      <c r="E203" s="95"/>
      <c r="F203" s="133">
        <v>0</v>
      </c>
      <c r="G203" s="72"/>
      <c r="H203" s="116">
        <v>-18</v>
      </c>
      <c r="I203" s="95"/>
      <c r="J203" s="116">
        <v>0</v>
      </c>
    </row>
    <row r="204" spans="3:10" ht="12.75">
      <c r="C204" s="35" t="s">
        <v>320</v>
      </c>
      <c r="D204" s="116"/>
      <c r="E204" s="95"/>
      <c r="F204" s="133"/>
      <c r="G204" s="72"/>
      <c r="H204" s="116"/>
      <c r="I204" s="95"/>
      <c r="J204" s="116"/>
    </row>
    <row r="205" spans="3:10" ht="12.75">
      <c r="C205" s="35" t="s">
        <v>322</v>
      </c>
      <c r="D205" s="116">
        <v>-25</v>
      </c>
      <c r="E205" s="95"/>
      <c r="F205" s="133">
        <v>0</v>
      </c>
      <c r="G205" s="72"/>
      <c r="H205" s="116">
        <v>-22</v>
      </c>
      <c r="I205" s="95"/>
      <c r="J205" s="116">
        <v>0</v>
      </c>
    </row>
    <row r="206" spans="3:10" ht="12.75">
      <c r="C206" s="35" t="s">
        <v>196</v>
      </c>
      <c r="D206" s="116"/>
      <c r="E206" s="95"/>
      <c r="F206" s="72"/>
      <c r="G206" s="72"/>
      <c r="H206" s="116"/>
      <c r="I206" s="95"/>
      <c r="J206" s="95"/>
    </row>
    <row r="207" spans="3:10" ht="12.75">
      <c r="C207" s="35" t="s">
        <v>214</v>
      </c>
      <c r="D207" s="116"/>
      <c r="E207" s="95"/>
      <c r="F207" s="117"/>
      <c r="G207" s="72"/>
      <c r="H207" s="116"/>
      <c r="I207" s="95"/>
      <c r="J207" s="95"/>
    </row>
    <row r="208" spans="3:10" ht="12.75">
      <c r="C208" s="35" t="s">
        <v>215</v>
      </c>
      <c r="D208" s="95">
        <v>-46</v>
      </c>
      <c r="E208" s="95"/>
      <c r="F208" s="72">
        <v>2</v>
      </c>
      <c r="G208" s="72"/>
      <c r="H208" s="95">
        <v>-109</v>
      </c>
      <c r="I208" s="95"/>
      <c r="J208" s="95">
        <v>-61</v>
      </c>
    </row>
    <row r="209" spans="3:10" ht="12.75">
      <c r="C209" s="35" t="s">
        <v>205</v>
      </c>
      <c r="D209" s="95"/>
      <c r="E209" s="95"/>
      <c r="F209" s="72"/>
      <c r="G209" s="72"/>
      <c r="H209" s="95"/>
      <c r="I209" s="95"/>
      <c r="J209" s="95"/>
    </row>
    <row r="210" spans="3:10" ht="12.75">
      <c r="C210" s="35" t="s">
        <v>197</v>
      </c>
      <c r="D210" s="95"/>
      <c r="E210" s="95"/>
      <c r="F210" s="72"/>
      <c r="G210" s="72"/>
      <c r="H210" s="95"/>
      <c r="I210" s="95"/>
      <c r="J210" s="95"/>
    </row>
    <row r="211" spans="3:10" ht="12.75">
      <c r="C211" s="35" t="s">
        <v>198</v>
      </c>
      <c r="D211" s="116">
        <v>-202</v>
      </c>
      <c r="E211" s="95"/>
      <c r="F211" s="117">
        <v>36</v>
      </c>
      <c r="G211" s="72"/>
      <c r="H211" s="95">
        <v>-292</v>
      </c>
      <c r="I211" s="95"/>
      <c r="J211" s="116">
        <v>29</v>
      </c>
    </row>
    <row r="212" spans="3:10" ht="12.75">
      <c r="C212" s="35" t="s">
        <v>199</v>
      </c>
      <c r="D212" s="116">
        <v>0</v>
      </c>
      <c r="E212" s="95"/>
      <c r="F212" s="117">
        <v>0</v>
      </c>
      <c r="G212" s="72"/>
      <c r="H212" s="158">
        <v>0</v>
      </c>
      <c r="I212" s="95"/>
      <c r="J212" s="116">
        <v>8</v>
      </c>
    </row>
    <row r="213" spans="3:10" ht="12.75">
      <c r="C213" s="35" t="s">
        <v>173</v>
      </c>
      <c r="D213" s="106">
        <f>SUM(D189:D212)</f>
        <v>1060</v>
      </c>
      <c r="E213" s="95"/>
      <c r="F213" s="107">
        <f>SUM(F189:F212)</f>
        <v>1516</v>
      </c>
      <c r="G213" s="72"/>
      <c r="H213" s="106">
        <f>SUM(H189:H212)</f>
        <v>2520</v>
      </c>
      <c r="I213" s="95"/>
      <c r="J213" s="106">
        <f>SUM(J189:J212)</f>
        <v>3294</v>
      </c>
    </row>
    <row r="214" spans="4:8" ht="12.75">
      <c r="D214" s="51"/>
      <c r="E214" s="51"/>
      <c r="F214" s="51"/>
      <c r="G214" s="51"/>
      <c r="H214" s="51"/>
    </row>
    <row r="215" spans="4:10" ht="12.75">
      <c r="D215" s="51"/>
      <c r="E215" s="51"/>
      <c r="F215" s="51"/>
      <c r="G215" s="51"/>
      <c r="H215" s="51"/>
      <c r="I215" s="51"/>
      <c r="J215" s="51"/>
    </row>
    <row r="216" spans="1:8" ht="12.75" customHeight="1">
      <c r="A216" s="46" t="s">
        <v>109</v>
      </c>
      <c r="B216" s="71" t="s">
        <v>169</v>
      </c>
      <c r="C216" s="3"/>
      <c r="D216" s="58"/>
      <c r="E216" s="48"/>
      <c r="F216" s="48"/>
      <c r="G216" s="48"/>
      <c r="H216" s="48"/>
    </row>
    <row r="217" spans="1:8" ht="12.75" customHeight="1">
      <c r="A217" s="46"/>
      <c r="B217" s="46" t="s">
        <v>124</v>
      </c>
      <c r="C217" s="35" t="s">
        <v>211</v>
      </c>
      <c r="D217" s="58"/>
      <c r="E217" s="48"/>
      <c r="F217" s="48"/>
      <c r="G217" s="48"/>
      <c r="H217" s="48"/>
    </row>
    <row r="218" spans="1:8" ht="12.75" customHeight="1">
      <c r="A218" s="46"/>
      <c r="B218" s="3"/>
      <c r="D218" s="58"/>
      <c r="E218" s="48"/>
      <c r="F218" s="48"/>
      <c r="G218" s="48"/>
      <c r="H218" s="48"/>
    </row>
    <row r="219" spans="2:8" ht="12.75">
      <c r="B219" s="46" t="s">
        <v>166</v>
      </c>
      <c r="C219" s="35" t="s">
        <v>300</v>
      </c>
      <c r="D219" s="48"/>
      <c r="G219" s="123"/>
      <c r="H219" s="4" t="s">
        <v>59</v>
      </c>
    </row>
    <row r="220" spans="2:8" ht="12.75">
      <c r="B220" s="46"/>
      <c r="D220" s="48"/>
      <c r="G220" s="123"/>
      <c r="H220" s="4" t="s">
        <v>256</v>
      </c>
    </row>
    <row r="221" spans="4:8" ht="12.75">
      <c r="D221" s="48"/>
      <c r="H221" s="29" t="s">
        <v>301</v>
      </c>
    </row>
    <row r="222" spans="4:8" ht="12.75">
      <c r="D222" s="48"/>
      <c r="H222" s="4" t="s">
        <v>1</v>
      </c>
    </row>
    <row r="223" spans="4:8" ht="4.5" customHeight="1">
      <c r="D223" s="48"/>
      <c r="H223" s="4"/>
    </row>
    <row r="224" spans="2:8" ht="12.75">
      <c r="B224" s="97"/>
      <c r="C224" s="35" t="s">
        <v>170</v>
      </c>
      <c r="D224" s="48"/>
      <c r="H224" s="47">
        <v>512</v>
      </c>
    </row>
    <row r="225" spans="2:8" ht="12.75">
      <c r="B225" s="97"/>
      <c r="C225" s="35" t="s">
        <v>171</v>
      </c>
      <c r="D225" s="48"/>
      <c r="H225" s="47">
        <v>431</v>
      </c>
    </row>
    <row r="226" spans="2:8" ht="12.75">
      <c r="B226" s="97"/>
      <c r="C226" s="35" t="s">
        <v>172</v>
      </c>
      <c r="D226" s="48"/>
      <c r="H226" s="47">
        <v>431</v>
      </c>
    </row>
    <row r="227" spans="2:8" ht="12.75">
      <c r="B227" s="97"/>
      <c r="D227" s="48"/>
      <c r="H227" s="47"/>
    </row>
    <row r="228" spans="4:8" ht="12.75">
      <c r="D228" s="48"/>
      <c r="F228" s="72"/>
      <c r="H228" s="4"/>
    </row>
    <row r="229" spans="1:8" ht="13.5">
      <c r="A229" s="46" t="s">
        <v>111</v>
      </c>
      <c r="B229" s="71" t="s">
        <v>331</v>
      </c>
      <c r="D229" s="48"/>
      <c r="F229" s="72"/>
      <c r="H229" s="4"/>
    </row>
    <row r="230" spans="4:8" ht="4.5" customHeight="1">
      <c r="D230" s="48"/>
      <c r="F230" s="72"/>
      <c r="H230" s="4"/>
    </row>
    <row r="231" spans="2:8" ht="12.75">
      <c r="B231" s="35" t="s">
        <v>302</v>
      </c>
      <c r="D231" s="48"/>
      <c r="F231" s="72"/>
      <c r="H231" s="4"/>
    </row>
    <row r="232" spans="2:8" ht="12.75">
      <c r="B232" s="35" t="s">
        <v>303</v>
      </c>
      <c r="D232" s="48"/>
      <c r="F232" s="72"/>
      <c r="H232" s="29"/>
    </row>
    <row r="233" spans="2:8" ht="12.75">
      <c r="B233" s="35" t="s">
        <v>304</v>
      </c>
      <c r="D233" s="48"/>
      <c r="F233" s="72"/>
      <c r="H233" s="4"/>
    </row>
    <row r="234" spans="2:8" ht="12.75">
      <c r="B234" s="35" t="s">
        <v>318</v>
      </c>
      <c r="D234" s="48"/>
      <c r="F234" s="72"/>
      <c r="H234" s="4"/>
    </row>
    <row r="235" spans="2:8" ht="12.75">
      <c r="B235" s="35" t="s">
        <v>319</v>
      </c>
      <c r="D235" s="48"/>
      <c r="F235" s="72"/>
      <c r="H235" s="4"/>
    </row>
    <row r="236" spans="4:8" ht="12.75">
      <c r="D236" s="48"/>
      <c r="F236" s="72"/>
      <c r="H236" s="4" t="s">
        <v>59</v>
      </c>
    </row>
    <row r="237" spans="4:8" ht="12.75">
      <c r="D237" s="48"/>
      <c r="F237" s="72"/>
      <c r="H237" s="4" t="s">
        <v>256</v>
      </c>
    </row>
    <row r="238" spans="4:8" ht="12.75">
      <c r="D238" s="48"/>
      <c r="F238" s="72"/>
      <c r="H238" s="29" t="s">
        <v>301</v>
      </c>
    </row>
    <row r="239" spans="4:8" ht="12.75">
      <c r="D239" s="48"/>
      <c r="F239" s="72"/>
      <c r="H239" s="4" t="s">
        <v>1</v>
      </c>
    </row>
    <row r="240" spans="2:8" ht="12.75">
      <c r="B240" s="35" t="s">
        <v>170</v>
      </c>
      <c r="D240" s="48"/>
      <c r="F240" s="72"/>
      <c r="H240" s="146">
        <v>3000</v>
      </c>
    </row>
    <row r="241" spans="2:8" ht="12.75">
      <c r="B241" s="35" t="s">
        <v>171</v>
      </c>
      <c r="D241" s="48"/>
      <c r="F241" s="72"/>
      <c r="H241" s="146">
        <v>3000</v>
      </c>
    </row>
    <row r="242" spans="2:8" ht="12.75">
      <c r="B242" s="35" t="s">
        <v>172</v>
      </c>
      <c r="D242" s="48"/>
      <c r="F242" s="72"/>
      <c r="H242" s="147" t="s">
        <v>305</v>
      </c>
    </row>
    <row r="243" spans="4:8" ht="12.75">
      <c r="D243" s="48"/>
      <c r="F243" s="72"/>
      <c r="H243" s="147"/>
    </row>
    <row r="244" spans="2:8" ht="12.75">
      <c r="B244" s="35" t="s">
        <v>346</v>
      </c>
      <c r="D244" s="48"/>
      <c r="F244" s="72"/>
      <c r="H244" s="147"/>
    </row>
    <row r="245" spans="4:8" ht="12.75">
      <c r="D245" s="48"/>
      <c r="F245" s="72"/>
      <c r="H245" s="4"/>
    </row>
    <row r="246" spans="4:8" ht="12.75">
      <c r="D246" s="48"/>
      <c r="H246" s="4"/>
    </row>
    <row r="247" spans="1:2" ht="13.5">
      <c r="A247" s="46" t="s">
        <v>113</v>
      </c>
      <c r="B247" s="71" t="s">
        <v>167</v>
      </c>
    </row>
    <row r="248" ht="12.75">
      <c r="B248" s="35" t="s">
        <v>339</v>
      </c>
    </row>
    <row r="251" spans="1:2" ht="13.5">
      <c r="A251" s="46" t="s">
        <v>115</v>
      </c>
      <c r="B251" s="71" t="s">
        <v>90</v>
      </c>
    </row>
    <row r="252" ht="12.75">
      <c r="B252" s="35" t="s">
        <v>179</v>
      </c>
    </row>
    <row r="255" spans="1:2" ht="13.5">
      <c r="A255" s="46" t="s">
        <v>134</v>
      </c>
      <c r="B255" s="71" t="s">
        <v>159</v>
      </c>
    </row>
    <row r="256" spans="2:11" ht="12.75">
      <c r="B256" s="35" t="s">
        <v>306</v>
      </c>
      <c r="H256" s="162"/>
      <c r="I256" s="162"/>
      <c r="J256" s="162"/>
      <c r="K256"/>
    </row>
    <row r="257" spans="8:10" ht="12.75">
      <c r="H257" s="162"/>
      <c r="I257" s="162"/>
      <c r="J257" s="162"/>
    </row>
    <row r="258" spans="8:10" ht="12.75">
      <c r="H258" s="53"/>
      <c r="I258" s="53"/>
      <c r="J258" s="53"/>
    </row>
    <row r="259" spans="1:2" ht="13.5">
      <c r="A259" s="46" t="s">
        <v>147</v>
      </c>
      <c r="B259" s="71" t="s">
        <v>96</v>
      </c>
    </row>
    <row r="260" ht="12.75">
      <c r="B260" s="35" t="s">
        <v>97</v>
      </c>
    </row>
    <row r="263" spans="1:2" ht="13.5">
      <c r="A263" s="46" t="s">
        <v>160</v>
      </c>
      <c r="B263" s="71" t="s">
        <v>99</v>
      </c>
    </row>
    <row r="264" ht="12.75">
      <c r="B264" s="35" t="s">
        <v>100</v>
      </c>
    </row>
    <row r="267" spans="1:2" ht="13.5">
      <c r="A267" s="46" t="s">
        <v>168</v>
      </c>
      <c r="B267" s="71" t="s">
        <v>163</v>
      </c>
    </row>
    <row r="268" spans="1:2" ht="12.75">
      <c r="A268" s="46"/>
      <c r="B268" s="35" t="s">
        <v>344</v>
      </c>
    </row>
    <row r="269" spans="1:2" ht="12.75">
      <c r="A269" s="46"/>
      <c r="B269" s="35" t="s">
        <v>324</v>
      </c>
    </row>
    <row r="270" ht="12.75">
      <c r="A270" s="46"/>
    </row>
    <row r="271" ht="12.75">
      <c r="A271" s="46"/>
    </row>
    <row r="272" spans="1:2" ht="13.5">
      <c r="A272" s="46" t="s">
        <v>336</v>
      </c>
      <c r="B272" s="71" t="s">
        <v>71</v>
      </c>
    </row>
    <row r="273" spans="1:10" ht="12.75">
      <c r="A273" s="46"/>
      <c r="B273" s="3"/>
      <c r="D273" s="162" t="s">
        <v>174</v>
      </c>
      <c r="E273" s="162"/>
      <c r="F273" s="162"/>
      <c r="H273" s="162" t="s">
        <v>175</v>
      </c>
      <c r="I273" s="162"/>
      <c r="J273" s="162"/>
    </row>
    <row r="274" spans="4:10" ht="12.75">
      <c r="D274" s="164" t="s">
        <v>4</v>
      </c>
      <c r="E274" s="164"/>
      <c r="F274" s="164"/>
      <c r="G274" s="48"/>
      <c r="H274" s="164" t="s">
        <v>256</v>
      </c>
      <c r="I274" s="164"/>
      <c r="J274" s="164"/>
    </row>
    <row r="275" spans="4:10" ht="12.75">
      <c r="D275" s="53" t="s">
        <v>286</v>
      </c>
      <c r="E275" s="54"/>
      <c r="F275" s="54" t="s">
        <v>307</v>
      </c>
      <c r="G275" s="54"/>
      <c r="H275" s="53" t="s">
        <v>286</v>
      </c>
      <c r="I275" s="47"/>
      <c r="J275" s="47" t="s">
        <v>307</v>
      </c>
    </row>
    <row r="276" spans="1:8" ht="12.75">
      <c r="A276" s="46" t="s">
        <v>80</v>
      </c>
      <c r="B276" s="3" t="s">
        <v>75</v>
      </c>
      <c r="D276" s="48"/>
      <c r="E276" s="48"/>
      <c r="F276" s="48"/>
      <c r="G276" s="48"/>
      <c r="H276" s="48"/>
    </row>
    <row r="277" spans="2:10" ht="12.75">
      <c r="B277" s="35" t="s">
        <v>72</v>
      </c>
      <c r="D277" s="51">
        <v>4292</v>
      </c>
      <c r="E277" s="51"/>
      <c r="F277" s="51">
        <v>5080</v>
      </c>
      <c r="G277" s="51"/>
      <c r="H277" s="51">
        <v>10090</v>
      </c>
      <c r="I277" s="51"/>
      <c r="J277" s="51">
        <v>11175</v>
      </c>
    </row>
    <row r="278" spans="4:8" ht="4.5" customHeight="1">
      <c r="D278" s="48"/>
      <c r="E278" s="48"/>
      <c r="F278" s="48"/>
      <c r="G278" s="48"/>
      <c r="H278" s="48"/>
    </row>
    <row r="279" spans="2:8" ht="12.75">
      <c r="B279" s="35" t="s">
        <v>73</v>
      </c>
      <c r="D279" s="48"/>
      <c r="E279" s="48"/>
      <c r="F279" s="48"/>
      <c r="G279" s="48"/>
      <c r="H279" s="48"/>
    </row>
    <row r="280" spans="2:11" ht="12.75">
      <c r="B280" s="35" t="s">
        <v>74</v>
      </c>
      <c r="D280" s="48">
        <v>98560</v>
      </c>
      <c r="E280" s="48"/>
      <c r="F280" s="48">
        <v>98496</v>
      </c>
      <c r="G280" s="48" t="s">
        <v>308</v>
      </c>
      <c r="H280" s="48">
        <v>98560</v>
      </c>
      <c r="I280" s="48"/>
      <c r="J280" s="48">
        <v>98286</v>
      </c>
      <c r="K280" s="35" t="s">
        <v>308</v>
      </c>
    </row>
    <row r="281" spans="4:10" ht="4.5" customHeight="1">
      <c r="D281" s="48"/>
      <c r="E281" s="48"/>
      <c r="F281" s="48"/>
      <c r="G281" s="48"/>
      <c r="H281" s="48"/>
      <c r="I281" s="48"/>
      <c r="J281" s="48"/>
    </row>
    <row r="282" spans="2:10" ht="12.75">
      <c r="B282" s="35" t="s">
        <v>75</v>
      </c>
      <c r="D282" s="56">
        <f>+D277/D280*100</f>
        <v>4.354707792207792</v>
      </c>
      <c r="E282" s="48"/>
      <c r="F282" s="56">
        <f>+F277/F280*100</f>
        <v>5.157569850552306</v>
      </c>
      <c r="G282" s="48"/>
      <c r="H282" s="57">
        <f>+H277/H280*100</f>
        <v>10.23741883116883</v>
      </c>
      <c r="J282" s="57">
        <f>+J277/J280*100</f>
        <v>11.369879738721691</v>
      </c>
    </row>
    <row r="283" spans="4:8" ht="4.5" customHeight="1">
      <c r="D283" s="48"/>
      <c r="E283" s="48"/>
      <c r="F283" s="48"/>
      <c r="G283" s="48"/>
      <c r="H283" s="48"/>
    </row>
    <row r="284" spans="1:8" ht="12.75">
      <c r="A284" s="46" t="s">
        <v>81</v>
      </c>
      <c r="B284" s="3" t="s">
        <v>76</v>
      </c>
      <c r="D284" s="48"/>
      <c r="E284" s="48"/>
      <c r="F284" s="48"/>
      <c r="G284" s="48"/>
      <c r="H284" s="48"/>
    </row>
    <row r="285" spans="2:10" ht="12.75">
      <c r="B285" s="35" t="s">
        <v>72</v>
      </c>
      <c r="D285" s="136" t="s">
        <v>249</v>
      </c>
      <c r="E285" s="51"/>
      <c r="F285" s="51">
        <v>5080</v>
      </c>
      <c r="G285" s="51"/>
      <c r="H285" s="136" t="s">
        <v>249</v>
      </c>
      <c r="I285" s="51"/>
      <c r="J285" s="51">
        <v>11175</v>
      </c>
    </row>
    <row r="286" spans="4:8" ht="4.5" customHeight="1">
      <c r="D286" s="137"/>
      <c r="E286" s="48"/>
      <c r="F286" s="48"/>
      <c r="G286" s="48"/>
      <c r="H286" s="137"/>
    </row>
    <row r="287" spans="2:8" ht="12.75">
      <c r="B287" s="35" t="s">
        <v>73</v>
      </c>
      <c r="D287" s="137"/>
      <c r="E287" s="48"/>
      <c r="F287" s="48"/>
      <c r="G287" s="48"/>
      <c r="H287" s="137"/>
    </row>
    <row r="288" spans="2:11" ht="12.75">
      <c r="B288" s="35" t="s">
        <v>74</v>
      </c>
      <c r="D288" s="137" t="s">
        <v>249</v>
      </c>
      <c r="E288" s="48"/>
      <c r="F288" s="48">
        <v>98496</v>
      </c>
      <c r="G288" s="157" t="s">
        <v>308</v>
      </c>
      <c r="H288" s="137" t="s">
        <v>249</v>
      </c>
      <c r="I288" s="48"/>
      <c r="J288" s="48">
        <v>98286</v>
      </c>
      <c r="K288" s="35" t="s">
        <v>308</v>
      </c>
    </row>
    <row r="289" spans="4:8" ht="4.5" customHeight="1">
      <c r="D289" s="97"/>
      <c r="H289" s="97"/>
    </row>
    <row r="290" spans="2:10" ht="12.75">
      <c r="B290" s="35" t="s">
        <v>76</v>
      </c>
      <c r="D290" s="139" t="s">
        <v>249</v>
      </c>
      <c r="F290" s="57">
        <f>+F285/F288*100</f>
        <v>5.157569850552306</v>
      </c>
      <c r="H290" s="138" t="s">
        <v>249</v>
      </c>
      <c r="J290" s="57">
        <f>+J285/J288*100</f>
        <v>11.369879738721691</v>
      </c>
    </row>
    <row r="291" ht="12.75">
      <c r="D291" s="97"/>
    </row>
    <row r="292" spans="2:4" ht="12.75">
      <c r="B292" s="35" t="s">
        <v>309</v>
      </c>
      <c r="D292" s="97"/>
    </row>
    <row r="293" ht="12.75">
      <c r="D293" s="97"/>
    </row>
    <row r="294" spans="1:2" ht="12.75">
      <c r="A294" s="97"/>
      <c r="B294" s="35" t="s">
        <v>310</v>
      </c>
    </row>
    <row r="295" spans="1:2" ht="12.75">
      <c r="A295" s="97"/>
      <c r="B295" s="35" t="s">
        <v>311</v>
      </c>
    </row>
    <row r="297" ht="12.75">
      <c r="A297" s="97"/>
    </row>
    <row r="298" ht="12.75">
      <c r="A298" s="97"/>
    </row>
    <row r="301" ht="12.75">
      <c r="A301" s="35" t="s">
        <v>117</v>
      </c>
    </row>
    <row r="303" ht="12.75">
      <c r="A303" s="35" t="s">
        <v>118</v>
      </c>
    </row>
    <row r="304" ht="12.75">
      <c r="A304" s="35" t="s">
        <v>119</v>
      </c>
    </row>
    <row r="305" ht="12.75">
      <c r="A305" s="35" t="s">
        <v>312</v>
      </c>
    </row>
  </sheetData>
  <mergeCells count="14">
    <mergeCell ref="H256:J256"/>
    <mergeCell ref="H183:J183"/>
    <mergeCell ref="H182:J182"/>
    <mergeCell ref="D183:F183"/>
    <mergeCell ref="D182:F182"/>
    <mergeCell ref="D274:F274"/>
    <mergeCell ref="H274:J274"/>
    <mergeCell ref="H257:J257"/>
    <mergeCell ref="D273:F273"/>
    <mergeCell ref="H273:J273"/>
    <mergeCell ref="D168:F168"/>
    <mergeCell ref="H168:J168"/>
    <mergeCell ref="D169:F169"/>
    <mergeCell ref="H169:J169"/>
  </mergeCells>
  <printOptions/>
  <pageMargins left="0.6" right="0" top="0.8" bottom="0.25" header="0.5" footer="0.5"/>
  <pageSetup horizontalDpi="360" verticalDpi="360" orientation="portrait" paperSize="9" r:id="rId1"/>
  <rowBreaks count="5" manualBreakCount="5">
    <brk id="52" max="10" man="1"/>
    <brk id="119" max="10" man="1"/>
    <brk id="166" max="10" man="1"/>
    <brk id="215" max="10" man="1"/>
    <brk id="2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2006-02-23T07:48:30Z</cp:lastPrinted>
  <dcterms:created xsi:type="dcterms:W3CDTF">2002-11-16T00:45:14Z</dcterms:created>
  <dcterms:modified xsi:type="dcterms:W3CDTF">2006-02-23T08:49:27Z</dcterms:modified>
  <cp:category/>
  <cp:version/>
  <cp:contentType/>
  <cp:contentStatus/>
</cp:coreProperties>
</file>